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lloniegov-my.sharepoint.com/personal/rodrigue_soyer_spw_wallonie_be/Documents/Bureau/"/>
    </mc:Choice>
  </mc:AlternateContent>
  <xr:revisionPtr revIDLastSave="24" documentId="13_ncr:1_{B6E08F9D-DADA-4C46-B781-4C4520FA8A90}" xr6:coauthVersionLast="47" xr6:coauthVersionMax="47" xr10:uidLastSave="{3D7717BB-9351-431F-B8C1-19A0F1FB1C13}"/>
  <bookViews>
    <workbookView xWindow="-28920" yWindow="-120" windowWidth="29040" windowHeight="15720" tabRatio="872" xr2:uid="{00000000-000D-0000-FFFF-FFFF00000000}"/>
  </bookViews>
  <sheets>
    <sheet name="Demande de subvention" sheetId="1" r:id="rId1"/>
    <sheet name="ADRESSES" sheetId="13" r:id="rId2"/>
  </sheets>
  <definedNames>
    <definedName name="CAT_AGREM">'Demande de subvention'!$B$5</definedName>
    <definedName name="COMPAR">ADRESSES!$C$106:$C$109</definedName>
    <definedName name="TYPE_SUBV">ADRESSES!$C$98:$C$100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  <c r="C10" i="1"/>
  <c r="B10" i="1"/>
  <c r="B9" i="1"/>
  <c r="B7" i="1"/>
  <c r="B6" i="1"/>
  <c r="I2" i="13" l="1"/>
  <c r="I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N5" i="1" l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4" i="1"/>
  <c r="O4" i="1" s="1"/>
  <c r="O14" i="1" s="1"/>
  <c r="O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tc={1FF3F0D6-A53A-4746-8C24-732B58C05204}</author>
    <author>tc={0468A590-23A6-4EAD-839B-0867B23FF22A}</author>
    <author>tc={0E696096-AED2-48BA-AD11-4F641D9A50D4}</author>
  </authors>
  <commentList>
    <comment ref="M2" authorId="0" shapeId="0" xr:uid="{1FF3F0D6-A53A-4746-8C24-732B58C0520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Index base 1988 = 1,9607.
Ne pas tenir compte des éventuelles indexations sur l'année</t>
      </text>
    </comment>
    <comment ref="N2" authorId="1" shapeId="0" xr:uid="{0468A590-23A6-4EAD-839B-0867B23FF22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Ne pas tenir compte des éventuelles indexations sur l'année</t>
      </text>
    </comment>
    <comment ref="P2" authorId="2" shapeId="0" xr:uid="{0E696096-AED2-48BA-AD11-4F641D9A50D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Ne pas indiquez de montants ; simplement le type de subventions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ABBAF6-ACDB-4C68-80D3-338CD6A21A46}" keepAlive="1" name="Requête - SYNTHESE_SIS" description="Connexion à la requête « SYNTHESE_SIS » dans le classeur." type="5" refreshedVersion="6" background="1" saveData="1">
    <dbPr connection="Provider=Microsoft.Mashup.OleDb.1;Data Source=$Workbook$;Location=SYNTHESE_SIS;Extended Properties=&quot;&quot;" command="SELECT * FROM [SYNTHESE_SIS]"/>
  </connection>
</connections>
</file>

<file path=xl/sharedStrings.xml><?xml version="1.0" encoding="utf-8"?>
<sst xmlns="http://schemas.openxmlformats.org/spreadsheetml/2006/main" count="1121" uniqueCount="679">
  <si>
    <t>Numéro d’agrément :</t>
  </si>
  <si>
    <t>Exercice budgétaire :</t>
  </si>
  <si>
    <t>LIEGE</t>
  </si>
  <si>
    <t>NIVELLES</t>
  </si>
  <si>
    <t>CHARLEROI</t>
  </si>
  <si>
    <t>HANNUT</t>
  </si>
  <si>
    <t>MALMEDY</t>
  </si>
  <si>
    <t>SERAING</t>
  </si>
  <si>
    <t>HACCOURT</t>
  </si>
  <si>
    <t>GHLIN</t>
  </si>
  <si>
    <t>SPA</t>
  </si>
  <si>
    <t>BOUILLON</t>
  </si>
  <si>
    <t>MONS</t>
  </si>
  <si>
    <t>HORNU</t>
  </si>
  <si>
    <t>VERVIERS</t>
  </si>
  <si>
    <t>ROUX</t>
  </si>
  <si>
    <t>COURCELLES</t>
  </si>
  <si>
    <t>1</t>
  </si>
  <si>
    <t/>
  </si>
  <si>
    <t>FLEMALLE</t>
  </si>
  <si>
    <t>20</t>
  </si>
  <si>
    <t>MARCHE-EN-FAMENNE</t>
  </si>
  <si>
    <t>CHIMAY</t>
  </si>
  <si>
    <t>SOIGNIES</t>
  </si>
  <si>
    <t>ECAUSSINNES</t>
  </si>
  <si>
    <t>10</t>
  </si>
  <si>
    <t>Manage</t>
  </si>
  <si>
    <t>AMAY</t>
  </si>
  <si>
    <t>24</t>
  </si>
  <si>
    <t>CHAPELLE-LEZ-HERLAIMONT</t>
  </si>
  <si>
    <t>Place de la Concorde</t>
  </si>
  <si>
    <t>15</t>
  </si>
  <si>
    <t>22</t>
  </si>
  <si>
    <t>OUPEYE</t>
  </si>
  <si>
    <t>Rue Ferrer</t>
  </si>
  <si>
    <t>18</t>
  </si>
  <si>
    <t>WANFERCEE-BAULET</t>
  </si>
  <si>
    <t>45</t>
  </si>
  <si>
    <t>Rue des Frères Dulait</t>
  </si>
  <si>
    <t>19</t>
  </si>
  <si>
    <t>BRAINE-LE-COMTE</t>
  </si>
  <si>
    <t>4</t>
  </si>
  <si>
    <t>FLORENNES</t>
  </si>
  <si>
    <t>28</t>
  </si>
  <si>
    <t>TELLIN</t>
  </si>
  <si>
    <t>Rue de la Fontaine</t>
  </si>
  <si>
    <t>127</t>
  </si>
  <si>
    <t>Rue du Beau Moulin</t>
  </si>
  <si>
    <t>80</t>
  </si>
  <si>
    <t>CHATELET</t>
  </si>
  <si>
    <t>BEYNE-HEUSAY</t>
  </si>
  <si>
    <t>Rue du Chapitre</t>
  </si>
  <si>
    <t>FRAMERIES</t>
  </si>
  <si>
    <t>CHAUDFONTAINE</t>
  </si>
  <si>
    <t>Rue Sous-le-Château</t>
  </si>
  <si>
    <t>34</t>
  </si>
  <si>
    <t>WAREMME</t>
  </si>
  <si>
    <t>Rue Godefroid Kurth</t>
  </si>
  <si>
    <t>ARLON</t>
  </si>
  <si>
    <t>Place Cornille</t>
  </si>
  <si>
    <t>3</t>
  </si>
  <si>
    <t>FONTAINE-L'EVEQUE</t>
  </si>
  <si>
    <t>MARCHIN</t>
  </si>
  <si>
    <t>17</t>
  </si>
  <si>
    <t>PATURAGES</t>
  </si>
  <si>
    <t>SOUMAGNE</t>
  </si>
  <si>
    <t>HOUFFALIZE</t>
  </si>
  <si>
    <t>JAMBES</t>
  </si>
  <si>
    <t>Bld. de l'Hôpital</t>
  </si>
  <si>
    <t>71</t>
  </si>
  <si>
    <t>ATH</t>
  </si>
  <si>
    <t>TILFF</t>
  </si>
  <si>
    <t>5</t>
  </si>
  <si>
    <t>TAMINES</t>
  </si>
  <si>
    <t>13</t>
  </si>
  <si>
    <t>GEMBLOUX</t>
  </si>
  <si>
    <t>HERSTAL</t>
  </si>
  <si>
    <t>Chainrue</t>
  </si>
  <si>
    <t>BARVAUX-SUR-OURTHE</t>
  </si>
  <si>
    <t>7</t>
  </si>
  <si>
    <t>PERUWELZ</t>
  </si>
  <si>
    <t>2</t>
  </si>
  <si>
    <t>VIRTON</t>
  </si>
  <si>
    <t>FLERON</t>
  </si>
  <si>
    <t>Rue du Centre</t>
  </si>
  <si>
    <t>SPRIMONT</t>
  </si>
  <si>
    <t>Rue Samiette</t>
  </si>
  <si>
    <t>70</t>
  </si>
  <si>
    <t>THUIN</t>
  </si>
  <si>
    <t>32</t>
  </si>
  <si>
    <t>TUBIZE</t>
  </si>
  <si>
    <t>8</t>
  </si>
  <si>
    <t>Rue aux Souris</t>
  </si>
  <si>
    <t>Solidarités Nouvelles</t>
  </si>
  <si>
    <t>16</t>
  </si>
  <si>
    <t>42</t>
  </si>
  <si>
    <t>Couleur Café</t>
  </si>
  <si>
    <t>Rue Jean-Hubert Cavens</t>
  </si>
  <si>
    <t>49</t>
  </si>
  <si>
    <t>Revers</t>
  </si>
  <si>
    <t>Rue Maghin</t>
  </si>
  <si>
    <t>174</t>
  </si>
  <si>
    <t>RaCYNes</t>
  </si>
  <si>
    <t>65</t>
  </si>
  <si>
    <t>79</t>
  </si>
  <si>
    <t>61</t>
  </si>
  <si>
    <t>Némésis Charleroi</t>
  </si>
  <si>
    <t>place du Nord Michel Levie</t>
  </si>
  <si>
    <t>Charleroi</t>
  </si>
  <si>
    <t>Av. Georges-Truffaut</t>
  </si>
  <si>
    <t>bte 1</t>
  </si>
  <si>
    <t>BRESSOUX</t>
  </si>
  <si>
    <t>Entraide-Ghlin</t>
  </si>
  <si>
    <t>Les Hirondelles</t>
  </si>
  <si>
    <t>Eclat de rire</t>
  </si>
  <si>
    <t>172</t>
  </si>
  <si>
    <t>La Rochelle</t>
  </si>
  <si>
    <t>Rue de l'abbaye de Liessies</t>
  </si>
  <si>
    <t>Miroir Vagabond</t>
  </si>
  <si>
    <t>Rue du Brutz</t>
  </si>
  <si>
    <t>Rue Saint Roch</t>
  </si>
  <si>
    <t>Rue Paul Janson</t>
  </si>
  <si>
    <t>21</t>
  </si>
  <si>
    <t>Adresse:</t>
  </si>
  <si>
    <t>Dénomination:</t>
  </si>
  <si>
    <t>Numéro BCE :</t>
  </si>
  <si>
    <t>Numéro IBAN :</t>
  </si>
  <si>
    <t>9</t>
  </si>
  <si>
    <t>14</t>
  </si>
  <si>
    <t>Avenue Royale</t>
  </si>
  <si>
    <t>Mouscron</t>
  </si>
  <si>
    <t>1. Identification</t>
  </si>
  <si>
    <t>Uniquement des frais de fonctionnement</t>
  </si>
  <si>
    <t xml:space="preserve">Un 1/2 TP </t>
  </si>
  <si>
    <t>Un TP</t>
  </si>
  <si>
    <t>b2</t>
  </si>
  <si>
    <t>Commission paritaire</t>
  </si>
  <si>
    <t>RGB</t>
  </si>
  <si>
    <t>332.0020</t>
  </si>
  <si>
    <t>329.0220</t>
  </si>
  <si>
    <t>319.0200</t>
  </si>
  <si>
    <t>A)
Nom</t>
  </si>
  <si>
    <t>B)
Prénom</t>
  </si>
  <si>
    <t>D) 
Diplôme</t>
  </si>
  <si>
    <t>ETP subventionné :</t>
  </si>
  <si>
    <t>G)
temps de travail 
(2)</t>
  </si>
  <si>
    <t>H) 
Ancienneté en années (3)</t>
  </si>
  <si>
    <t>E)
Nbre de mois
(1)</t>
  </si>
  <si>
    <t>(2) temps de travail  à exprimer en fraction du temps de travail hebdomadaire ( un temps plein = 1).</t>
  </si>
  <si>
    <t>(4) temps de travail subventionné à exprimer en fraction du temps de travail hebdomadaire ( un temps plein = 1).</t>
  </si>
  <si>
    <t>(5) Brut barémique (sans tenir compte des double pécules, prime de fin d'année et autres obligations appliquées à l'employeur) pour un agent travaillant TP</t>
  </si>
  <si>
    <t>(6) Ne tient pas compte des double pécules, prime de fin d'année et autres obligations appliquées à l'employeur.</t>
  </si>
  <si>
    <t>(1) nombre de mois entiers où l'ancienneté et le barème restent inchangés</t>
  </si>
  <si>
    <t>Dupont</t>
  </si>
  <si>
    <t>Arthur</t>
  </si>
  <si>
    <t>AS</t>
  </si>
  <si>
    <t>C)
Barème 
(cfr. Commission paritaire ou RGB)</t>
  </si>
  <si>
    <t>(3) applicable pour les mois renseignés en E)</t>
  </si>
  <si>
    <t>I)
Temps de travail Subv. (4)</t>
  </si>
  <si>
    <t>II) Personnel subventionné</t>
  </si>
  <si>
    <t>fait à</t>
  </si>
  <si>
    <t xml:space="preserve">,le </t>
  </si>
  <si>
    <t>signature(s)</t>
  </si>
  <si>
    <t xml:space="preserve">Je/Nous, sousigné(e(s), </t>
  </si>
  <si>
    <t>Agissant en qualité de</t>
  </si>
  <si>
    <t>dûment mandaté()(s) par l'organisme mentionné ci-dessous certife(ons) sur l'honneur que les renseignements fournis sont sincères, exacts et complets.</t>
  </si>
  <si>
    <t xml:space="preserve">Pour chaque membre du personnel subventionné, ajoutez une ligne pour chaque modification de barèmes (biennales, changement d'échelle).  </t>
  </si>
  <si>
    <t>Subvention en personnel (8):</t>
  </si>
  <si>
    <t>Frais de fonctionnement (8) :</t>
  </si>
  <si>
    <t>Subvention théorique (8) :</t>
  </si>
  <si>
    <t>Ne pas tenir compte d'une éventuelle indexation en cours d'année</t>
  </si>
  <si>
    <t>L)
Subvention théorique hors déduction d'autres subventions= nbr mois * (K * 1,54 )</t>
  </si>
  <si>
    <t>néant</t>
  </si>
  <si>
    <t>M)
Autres subventions (APE, FSE, Maribel, Autres) ou néant</t>
  </si>
  <si>
    <t>(7) Indiquez le type de subventions perçues pour ce membre du personnel ou néant</t>
  </si>
  <si>
    <t>Numéro SAP</t>
  </si>
  <si>
    <t>AGR_ID</t>
  </si>
  <si>
    <t>PO_BCE_ID</t>
  </si>
  <si>
    <t>PO_LIB</t>
  </si>
  <si>
    <t>PO_ADR_RUE</t>
  </si>
  <si>
    <t>PO_ADR_NR</t>
  </si>
  <si>
    <t>PO_ADR_BTE</t>
  </si>
  <si>
    <t>PO_ADR_CP</t>
  </si>
  <si>
    <t>PO_ADR_LOC</t>
  </si>
  <si>
    <t>PO_INS_FK</t>
  </si>
  <si>
    <t>PO_PARTENAIRE_ID</t>
  </si>
  <si>
    <t>PO_IBAN</t>
  </si>
  <si>
    <t>PO_BIC</t>
  </si>
  <si>
    <t>PO_PRES_CIV</t>
  </si>
  <si>
    <t>PO_PRES_NOM</t>
  </si>
  <si>
    <t>PO_PRES_PRENOM</t>
  </si>
  <si>
    <t>PO_MAIL</t>
  </si>
  <si>
    <t>AGR_TYPE_PO</t>
  </si>
  <si>
    <t>CPAS de Flemalle</t>
  </si>
  <si>
    <t>Rue de l'Ermitage</t>
  </si>
  <si>
    <t>BE78091000975786</t>
  </si>
  <si>
    <t>GKCC BE BB</t>
  </si>
  <si>
    <t>Madame</t>
  </si>
  <si>
    <t>JOIRET</t>
  </si>
  <si>
    <t>Marie-Helene</t>
  </si>
  <si>
    <t>cpas@flemalle.be</t>
  </si>
  <si>
    <t>CPAS</t>
  </si>
  <si>
    <t>CPAS de Mons</t>
  </si>
  <si>
    <t>Rue de Bouzanton</t>
  </si>
  <si>
    <t>BE16091000964874</t>
  </si>
  <si>
    <t>MEUNIER</t>
  </si>
  <si>
    <t>Marie</t>
  </si>
  <si>
    <t>didier.petitjean@cpas.mons.be</t>
  </si>
  <si>
    <t>CPAS de Marche-en-Famenne</t>
  </si>
  <si>
    <t>Bld. du Midi</t>
  </si>
  <si>
    <t>BE69091001004078</t>
  </si>
  <si>
    <t>Monsieur</t>
  </si>
  <si>
    <t>DE MUL</t>
  </si>
  <si>
    <t>Stephan</t>
  </si>
  <si>
    <t>geraldine.santer@cpas.marche.be</t>
  </si>
  <si>
    <t>CPAS de Chimay</t>
  </si>
  <si>
    <t>chée. de Couvin</t>
  </si>
  <si>
    <t>59</t>
  </si>
  <si>
    <t>BE65091000957396</t>
  </si>
  <si>
    <t>BRIARD</t>
  </si>
  <si>
    <t>Eric</t>
  </si>
  <si>
    <t>jeanguy.maudoux@cpaschimay.be</t>
  </si>
  <si>
    <t>CPAS de Soignies</t>
  </si>
  <si>
    <t>Rue du Lombard</t>
  </si>
  <si>
    <t>BE72091000968716</t>
  </si>
  <si>
    <t>DUBOIS</t>
  </si>
  <si>
    <t>Hubert</t>
  </si>
  <si>
    <t>direction@cpas-soignies.be</t>
  </si>
  <si>
    <t>CPAS de Ecaussinnes</t>
  </si>
  <si>
    <t>Place des Martyrs</t>
  </si>
  <si>
    <t>BE72091000959016</t>
  </si>
  <si>
    <t>VAN PEETERSSEN</t>
  </si>
  <si>
    <t>Muriel</t>
  </si>
  <si>
    <t>ricardo.cherenti@cpas-ecaussinnes.be</t>
  </si>
  <si>
    <t>CPAS de Courcelles</t>
  </si>
  <si>
    <t>Rue Baudouin 1er</t>
  </si>
  <si>
    <t>119</t>
  </si>
  <si>
    <t>BE10091000957804</t>
  </si>
  <si>
    <t>GOOSSENS</t>
  </si>
  <si>
    <t xml:space="preserve">Aurore </t>
  </si>
  <si>
    <t>cpas.courcelles@cpascourcelles.eu</t>
  </si>
  <si>
    <t>CPAS de Liège</t>
  </si>
  <si>
    <t>Place Saint-Jacques</t>
  </si>
  <si>
    <t>BE70091000979325</t>
  </si>
  <si>
    <t>Bonjean</t>
  </si>
  <si>
    <t>Jean-Paul</t>
  </si>
  <si>
    <t>richard.fonbonne@cpasdeliege.be</t>
  </si>
  <si>
    <t>CPAS de Manage</t>
  </si>
  <si>
    <t>Place Albert Ier</t>
  </si>
  <si>
    <t>1A</t>
  </si>
  <si>
    <t>BE60091000964470</t>
  </si>
  <si>
    <t>BOITTE</t>
  </si>
  <si>
    <t>Marc</t>
  </si>
  <si>
    <t>marc.boitte@manage-commune.be</t>
  </si>
  <si>
    <t>CPAS de Amay</t>
  </si>
  <si>
    <t>Chée Freddy Terwagne</t>
  </si>
  <si>
    <t>76a</t>
  </si>
  <si>
    <t>BE55091000971544</t>
  </si>
  <si>
    <t>MELON</t>
  </si>
  <si>
    <t>Luc</t>
  </si>
  <si>
    <t>cpas.amay@amay.be</t>
  </si>
  <si>
    <t>CPAS de Chapelle-lez-Herlaimont</t>
  </si>
  <si>
    <t>Place de l'Eglise</t>
  </si>
  <si>
    <t>BE82091000954568</t>
  </si>
  <si>
    <t>SAHLI</t>
  </si>
  <si>
    <t>Mourad</t>
  </si>
  <si>
    <t>cpas.chapelle@7160.be</t>
  </si>
  <si>
    <t>CPAS de La Louvière</t>
  </si>
  <si>
    <t>La Louvière</t>
  </si>
  <si>
    <t>BE86091000962450</t>
  </si>
  <si>
    <t>GODIN</t>
  </si>
  <si>
    <t>Nicolas</t>
  </si>
  <si>
    <t>dmorisot@lalouviere.be</t>
  </si>
  <si>
    <t>CPAS de Eghezee</t>
  </si>
  <si>
    <t>Rue de la Poste</t>
  </si>
  <si>
    <t>33</t>
  </si>
  <si>
    <t>LEUZE-LONGCHAMPS</t>
  </si>
  <si>
    <t>BE37091001008728</t>
  </si>
  <si>
    <t>DUBUISSON</t>
  </si>
  <si>
    <t>Michel</t>
  </si>
  <si>
    <t>info@cpaseghezee.be</t>
  </si>
  <si>
    <t>CPAS de Seraing</t>
  </si>
  <si>
    <t>Av. du Centenaire</t>
  </si>
  <si>
    <t>400</t>
  </si>
  <si>
    <t>OUGREE</t>
  </si>
  <si>
    <t>BE38091000984072</t>
  </si>
  <si>
    <t>VANBRABANT</t>
  </si>
  <si>
    <t>eric.vanbrabant@seraing-cpas.be</t>
  </si>
  <si>
    <t>CPAS de Oupeye</t>
  </si>
  <si>
    <t>Rue Sur les Vignes</t>
  </si>
  <si>
    <t>37</t>
  </si>
  <si>
    <t>BE73091000982860</t>
  </si>
  <si>
    <t>LOMBARDO</t>
  </si>
  <si>
    <t>Helene</t>
  </si>
  <si>
    <t>marie.henry@cpas-oupeye.be</t>
  </si>
  <si>
    <t>CPAS de Verviers</t>
  </si>
  <si>
    <t>Rue du Collège</t>
  </si>
  <si>
    <t>BE89091009831785</t>
  </si>
  <si>
    <t>AYDIN</t>
  </si>
  <si>
    <t>Hasan</t>
  </si>
  <si>
    <t>Rim.Trabelsi@cpasverviers.be</t>
  </si>
  <si>
    <t>CPAS de Fleurus</t>
  </si>
  <si>
    <t>BE79091000960733</t>
  </si>
  <si>
    <t>NINANE</t>
  </si>
  <si>
    <t>georget.canon@cpasfleurus.be</t>
  </si>
  <si>
    <t>CPAS de Charleroi</t>
  </si>
  <si>
    <t>Bld. Joseph II</t>
  </si>
  <si>
    <t>BE49091000954871</t>
  </si>
  <si>
    <t>VAN CAUWENBERGHE</t>
  </si>
  <si>
    <t>Philippe</t>
  </si>
  <si>
    <t>olivier.jusniaux@cpascharleroi.be</t>
  </si>
  <si>
    <t>CPAS de Blegny</t>
  </si>
  <si>
    <t>Esplanade de Cuyper Beniest</t>
  </si>
  <si>
    <t>7/13</t>
  </si>
  <si>
    <t>Saive</t>
  </si>
  <si>
    <t>BE73091000973160</t>
  </si>
  <si>
    <t>ABAD-PERICK</t>
  </si>
  <si>
    <t>Myriam</t>
  </si>
  <si>
    <t>pierre.cloots@cpasblegny.be</t>
  </si>
  <si>
    <t>CPAS de Braine-le-Comte</t>
  </si>
  <si>
    <t>BE40091000954063</t>
  </si>
  <si>
    <t>THIBAUT</t>
  </si>
  <si>
    <t>Benedicte</t>
  </si>
  <si>
    <t>catena.messina@7090.be</t>
  </si>
  <si>
    <t>CPAS de Florennes</t>
  </si>
  <si>
    <t xml:space="preserve">Place Verte </t>
  </si>
  <si>
    <t>30</t>
  </si>
  <si>
    <t>BE79091001009233</t>
  </si>
  <si>
    <t>PIERARD</t>
  </si>
  <si>
    <t>Marie Christine</t>
  </si>
  <si>
    <t>nicolas.dehombreux@cpasdeflorennes.be</t>
  </si>
  <si>
    <t>Développement, Encadrement, Formation et Intégration par le Travail et la Socialisation</t>
  </si>
  <si>
    <t>154</t>
  </si>
  <si>
    <t>BE86091012292050</t>
  </si>
  <si>
    <t>ROSSIGNOLE</t>
  </si>
  <si>
    <t>Natacha</t>
  </si>
  <si>
    <t>dominique.gisquet@defits.be</t>
  </si>
  <si>
    <t>Chap XII</t>
  </si>
  <si>
    <t>CPAS de Boussu</t>
  </si>
  <si>
    <t>BE62091000953861</t>
  </si>
  <si>
    <t>BASTIEN</t>
  </si>
  <si>
    <t>moira.francois@boussu.be</t>
  </si>
  <si>
    <t>CPAS de Chatelet</t>
  </si>
  <si>
    <t>BE36091000955881</t>
  </si>
  <si>
    <t>BIRON</t>
  </si>
  <si>
    <t>Marcel</t>
  </si>
  <si>
    <t>info@cpaschatelet.be</t>
  </si>
  <si>
    <t>CPAS de Beyne-Heusay</t>
  </si>
  <si>
    <t>av. de la Gare</t>
  </si>
  <si>
    <t>64</t>
  </si>
  <si>
    <t>BE84091000973059</t>
  </si>
  <si>
    <t>BUDIN</t>
  </si>
  <si>
    <t>Alessandra</t>
  </si>
  <si>
    <t>geraldine.daels@beyne-heusay.be</t>
  </si>
  <si>
    <t>CPAS de Frameries</t>
  </si>
  <si>
    <t xml:space="preserve">BE02091000961440 </t>
  </si>
  <si>
    <t>DONFUT</t>
  </si>
  <si>
    <t>Julien</t>
  </si>
  <si>
    <t>secretariat@cpasframeries.be</t>
  </si>
  <si>
    <t>CPAS de Chaudfontaine</t>
  </si>
  <si>
    <t>Rue des Combattants</t>
  </si>
  <si>
    <t>BE93091000973867</t>
  </si>
  <si>
    <t>GRISARD de la ROCHETTE</t>
  </si>
  <si>
    <t>Didier</t>
  </si>
  <si>
    <t>cpas-dg@chaudfontaine.be</t>
  </si>
  <si>
    <t>CPAS de Waremme</t>
  </si>
  <si>
    <t>BE08091000987813</t>
  </si>
  <si>
    <t>VANDORMAEL</t>
  </si>
  <si>
    <t>p.thomas@cpaswaremme.be</t>
  </si>
  <si>
    <t>CPAS de Arlon</t>
  </si>
  <si>
    <t>BE64091010507452</t>
  </si>
  <si>
    <t>DEWORME</t>
  </si>
  <si>
    <t>Alain</t>
  </si>
  <si>
    <t>cpas@arlon.be</t>
  </si>
  <si>
    <t>CPAS de Fontaine-l'Eveque</t>
  </si>
  <si>
    <t>BE24091000961238</t>
  </si>
  <si>
    <t>Docteur</t>
  </si>
  <si>
    <t>SICILIANO</t>
  </si>
  <si>
    <t>Michele</t>
  </si>
  <si>
    <t>marjorie.pezzuto@villedefontaine.be</t>
  </si>
  <si>
    <t>CPAS de Marchin</t>
  </si>
  <si>
    <t>Place de Belle-Maison</t>
  </si>
  <si>
    <t xml:space="preserve"> </t>
  </si>
  <si>
    <t>BE53091000982153</t>
  </si>
  <si>
    <t>FERIR</t>
  </si>
  <si>
    <t>Pierre</t>
  </si>
  <si>
    <t>renaud.jallet@cpasmarchin.be</t>
  </si>
  <si>
    <t>CPAS de Colfontaine</t>
  </si>
  <si>
    <t>Place de Pâturages</t>
  </si>
  <si>
    <t>BE32091000957602</t>
  </si>
  <si>
    <t>MURATORE</t>
  </si>
  <si>
    <t>Sylvie</t>
  </si>
  <si>
    <t>florentin.ost@cpascolfontaine.be</t>
  </si>
  <si>
    <t>CPAS de Soumagne</t>
  </si>
  <si>
    <t>Rue de la Siroperie</t>
  </si>
  <si>
    <t>BE91091000984476</t>
  </si>
  <si>
    <t>THOMASSIN-BEMELMANS</t>
  </si>
  <si>
    <t>Marielle</t>
  </si>
  <si>
    <t>renaud.bony@cpasdesoumagne.be</t>
  </si>
  <si>
    <t>CPAS de Houffalize</t>
  </si>
  <si>
    <t>Place Albert 1er</t>
  </si>
  <si>
    <t>BE71091001003169</t>
  </si>
  <si>
    <t>FETTEN</t>
  </si>
  <si>
    <t>Catherine</t>
  </si>
  <si>
    <t>francoise.caprasse@houffalize.be</t>
  </si>
  <si>
    <t>CPAS de Namur</t>
  </si>
  <si>
    <t>rue de Dave</t>
  </si>
  <si>
    <t>165</t>
  </si>
  <si>
    <t>BE31091001011455</t>
  </si>
  <si>
    <t>NOEL</t>
  </si>
  <si>
    <t>alain.soree@cpasnamur.be</t>
  </si>
  <si>
    <t>CPAS de Ath</t>
  </si>
  <si>
    <t>BE81091000950124</t>
  </si>
  <si>
    <t>SALINGUE</t>
  </si>
  <si>
    <t>Jerome</t>
  </si>
  <si>
    <t>frasse@cpasath.be</t>
  </si>
  <si>
    <t>CPAS de Esneux</t>
  </si>
  <si>
    <t>Place du Souvenir</t>
  </si>
  <si>
    <t>BE47091000975180</t>
  </si>
  <si>
    <t>METELITZIN</t>
  </si>
  <si>
    <t>Steve</t>
  </si>
  <si>
    <t>julien.brose@cpasesneux.be</t>
  </si>
  <si>
    <t>CPAS de Saint-Ghislain</t>
  </si>
  <si>
    <t>Parc Communal</t>
  </si>
  <si>
    <t>BAUDOUR</t>
  </si>
  <si>
    <t>BE52091000968009</t>
  </si>
  <si>
    <t>DEMAREZ</t>
  </si>
  <si>
    <t>Severine</t>
  </si>
  <si>
    <t>ingrid.derick@cpassaintghislain.be</t>
  </si>
  <si>
    <t>CPAS de Sambreville</t>
  </si>
  <si>
    <t>av. Président Roosevelt</t>
  </si>
  <si>
    <t>BE94091001007314</t>
  </si>
  <si>
    <t>MANISCALCO</t>
  </si>
  <si>
    <t>Vincenzo</t>
  </si>
  <si>
    <t>chansonfr@sambreville.be</t>
  </si>
  <si>
    <t>CPAS de Gembloux</t>
  </si>
  <si>
    <t>Rue Chapelle Marion</t>
  </si>
  <si>
    <t>BE88091001010041</t>
  </si>
  <si>
    <t>GROESSENS</t>
  </si>
  <si>
    <t xml:space="preserve">Isabelle </t>
  </si>
  <si>
    <t>info@cpas-gembloux.be</t>
  </si>
  <si>
    <t>CPAS de Herstal</t>
  </si>
  <si>
    <t>Place Jean Jaurès</t>
  </si>
  <si>
    <t>BE96091000977305</t>
  </si>
  <si>
    <t>OCHENDZAN</t>
  </si>
  <si>
    <t>Stephane</t>
  </si>
  <si>
    <t>info@cpasherstal.be</t>
  </si>
  <si>
    <t>Integra plus</t>
  </si>
  <si>
    <t>BE16091012701874</t>
  </si>
  <si>
    <t>COLIN</t>
  </si>
  <si>
    <t>Cécile</t>
  </si>
  <si>
    <t>cecile.colin@cpasdedurbuy.be</t>
  </si>
  <si>
    <t>CPAS de Peruwelz</t>
  </si>
  <si>
    <t>Rue de Roucourt</t>
  </si>
  <si>
    <t>85</t>
  </si>
  <si>
    <t>BE98091000966793</t>
  </si>
  <si>
    <t>HOCQ</t>
  </si>
  <si>
    <t>Georges</t>
  </si>
  <si>
    <t>christopher.desmet@cpas.peruwelz.be</t>
  </si>
  <si>
    <t>CPAS de Virton</t>
  </si>
  <si>
    <t>BE32091001006102</t>
  </si>
  <si>
    <t>SCHILTZ</t>
  </si>
  <si>
    <t xml:space="preserve">Nicolas </t>
  </si>
  <si>
    <t>eric.noel@cpas-virton.be</t>
  </si>
  <si>
    <t>CPAS de Fleron</t>
  </si>
  <si>
    <t>Rue Marganne</t>
  </si>
  <si>
    <t>BE34091000976190</t>
  </si>
  <si>
    <t>LINOTTE</t>
  </si>
  <si>
    <t>contact@cpas-fleron.be</t>
  </si>
  <si>
    <t>CPAS de Mouscron</t>
  </si>
  <si>
    <t>BE67091000966187</t>
  </si>
  <si>
    <t>SEGARD</t>
  </si>
  <si>
    <t>Benoit</t>
  </si>
  <si>
    <t>gautier.mestdag@cpasmouscron.be</t>
  </si>
  <si>
    <t>CPAS de Sprimont</t>
  </si>
  <si>
    <t>BE25091000985082</t>
  </si>
  <si>
    <t>Anne</t>
  </si>
  <si>
    <t>stephanie.lognoul@sprimont.be</t>
  </si>
  <si>
    <t>CPAS de Nivelles</t>
  </si>
  <si>
    <t>BE20091000895156</t>
  </si>
  <si>
    <t>BLERET - DELMOTTE</t>
  </si>
  <si>
    <t>Colette</t>
  </si>
  <si>
    <t>RH@cpas-nivelles.be</t>
  </si>
  <si>
    <t>CPAS de Thuin</t>
  </si>
  <si>
    <t>Drève des Alliés</t>
  </si>
  <si>
    <t>BE57091000970635</t>
  </si>
  <si>
    <t>VAN LAETHEM</t>
  </si>
  <si>
    <t>Marie-Eve</t>
  </si>
  <si>
    <t>anne-sophie.dujardin@cpasthuin.be</t>
  </si>
  <si>
    <t>CPAS de Tubize</t>
  </si>
  <si>
    <t>Rue des Frères Taymans</t>
  </si>
  <si>
    <t>BE24091000903038</t>
  </si>
  <si>
    <t>JADIN</t>
  </si>
  <si>
    <t>Frederic</t>
  </si>
  <si>
    <t>sophie.guillaume@cpas-tubize.be</t>
  </si>
  <si>
    <t>CPAS de Quaregnon</t>
  </si>
  <si>
    <t>Rue Jules Destrée</t>
  </si>
  <si>
    <t>352</t>
  </si>
  <si>
    <t>Quaregnon</t>
  </si>
  <si>
    <t>BE54091000967197</t>
  </si>
  <si>
    <t>TORREKENS</t>
  </si>
  <si>
    <t>veronique.roland@cpas.quaregnon.be</t>
  </si>
  <si>
    <t>CPAS de Comines-Warneton</t>
  </si>
  <si>
    <t>Rue de Ten-Brielen(COM)</t>
  </si>
  <si>
    <t>160</t>
  </si>
  <si>
    <t>Comines-Warneton</t>
  </si>
  <si>
    <t>BE21091000957703</t>
  </si>
  <si>
    <t>HALLEZ</t>
  </si>
  <si>
    <t>myriam.debruyne@cpas-comines.be</t>
  </si>
  <si>
    <t>CPAS de Bernissart</t>
  </si>
  <si>
    <t>Rue Joseph Wauters(BLA)</t>
  </si>
  <si>
    <t>Bernissart</t>
  </si>
  <si>
    <t>BE42091000953154</t>
  </si>
  <si>
    <t>MONNIEZ</t>
  </si>
  <si>
    <t>Claude</t>
  </si>
  <si>
    <t>directeur.general@cpas-bernissart.be</t>
  </si>
  <si>
    <t>CPAS de Binche</t>
  </si>
  <si>
    <t>Rue de la Triperie(BIN)</t>
  </si>
  <si>
    <t>Binche</t>
  </si>
  <si>
    <t>BE31091000953255</t>
  </si>
  <si>
    <t>Maitre</t>
  </si>
  <si>
    <t>FAYT</t>
  </si>
  <si>
    <t>Jean-Luc</t>
  </si>
  <si>
    <t>info@cpasbinche.be</t>
  </si>
  <si>
    <t>Groupe d'Animation de la Basse-Sambre</t>
  </si>
  <si>
    <t>rue des Glaces nationales</t>
  </si>
  <si>
    <t>142-144</t>
  </si>
  <si>
    <t>AUVELAIS</t>
  </si>
  <si>
    <t>BE88001144982441</t>
  </si>
  <si>
    <t>GEBA BE BB</t>
  </si>
  <si>
    <t>ALBERTUCCIO</t>
  </si>
  <si>
    <t>Valérie</t>
  </si>
  <si>
    <t>subsides@gabs.be</t>
  </si>
  <si>
    <t>ASBL</t>
  </si>
  <si>
    <t>L'Ouvre-Boîtes</t>
  </si>
  <si>
    <t>BE03340183635384</t>
  </si>
  <si>
    <t>BBRU BE BB</t>
  </si>
  <si>
    <t>PUTSEYS</t>
  </si>
  <si>
    <t>Véronique</t>
  </si>
  <si>
    <t>contact@ouvre-boites.be</t>
  </si>
  <si>
    <t>Boulevard Jacques Bertrand</t>
  </si>
  <si>
    <t>BE63777598716008</t>
  </si>
  <si>
    <t>COLON</t>
  </si>
  <si>
    <t>h.aitlahcen@solidaritesnouvelles.org</t>
  </si>
  <si>
    <t>Collectif Logement - Maison de la Solidarité</t>
  </si>
  <si>
    <t>rue Zénobe Gramme</t>
  </si>
  <si>
    <t>BE64034195192152</t>
  </si>
  <si>
    <t>MICHEL</t>
  </si>
  <si>
    <t>Bernadette</t>
  </si>
  <si>
    <t>info@collectiflogement.be</t>
  </si>
  <si>
    <t>Association Interrégionale de Guidance et de Santé</t>
  </si>
  <si>
    <t>Rue Vert Vinâve</t>
  </si>
  <si>
    <t>60</t>
  </si>
  <si>
    <t>VOTTEM</t>
  </si>
  <si>
    <t>BE11091003329048</t>
  </si>
  <si>
    <t>CREPIN</t>
  </si>
  <si>
    <t>Albert</t>
  </si>
  <si>
    <t>e.francois@aigs.be</t>
  </si>
  <si>
    <t>BE73001451193960</t>
  </si>
  <si>
    <t>MARTIN</t>
  </si>
  <si>
    <t>Daniel</t>
  </si>
  <si>
    <t>hanife.catalkaya@couleurcafeasbl.be</t>
  </si>
  <si>
    <t>Comme chez Nous</t>
  </si>
  <si>
    <t>Rue Léopold</t>
  </si>
  <si>
    <t>36</t>
  </si>
  <si>
    <t>BE35776599133937</t>
  </si>
  <si>
    <t>PETRE</t>
  </si>
  <si>
    <t>m.renard@asblcommecheznous.be</t>
  </si>
  <si>
    <t>BE02732204213040</t>
  </si>
  <si>
    <t>CREG BE BB</t>
  </si>
  <si>
    <t>PATERNOTTE</t>
  </si>
  <si>
    <t>Géry</t>
  </si>
  <si>
    <t>cecile.mormont@perso.be</t>
  </si>
  <si>
    <t>Form'anim</t>
  </si>
  <si>
    <t>rue du Papillon</t>
  </si>
  <si>
    <t>BE04068223207131</t>
  </si>
  <si>
    <t>STEFFENS</t>
  </si>
  <si>
    <t>Jean-Pierre</t>
  </si>
  <si>
    <t>michele.simon@formanim.be</t>
  </si>
  <si>
    <t>Amon nos hotes</t>
  </si>
  <si>
    <t>rue Saint Laurent</t>
  </si>
  <si>
    <t>BE69000325113078</t>
  </si>
  <si>
    <t>BPOT BE B2</t>
  </si>
  <si>
    <t>VAN DURME</t>
  </si>
  <si>
    <t>Jean-Marc</t>
  </si>
  <si>
    <t>secretariat@sans-logis.be</t>
  </si>
  <si>
    <t>rue du Moulin</t>
  </si>
  <si>
    <t>BE86523080284450</t>
  </si>
  <si>
    <t>TRIO BE BB</t>
  </si>
  <si>
    <t>LARUELLE</t>
  </si>
  <si>
    <t>Pascale</t>
  </si>
  <si>
    <t>alexandre@racynes.be</t>
  </si>
  <si>
    <t>Télé - service - Seraing</t>
  </si>
  <si>
    <t>Av. Wuidar</t>
  </si>
  <si>
    <t>BE23068245290391</t>
  </si>
  <si>
    <t>PETIT</t>
  </si>
  <si>
    <t>Marie-Madeleine</t>
  </si>
  <si>
    <t>teleserviceseraing@skynet.be</t>
  </si>
  <si>
    <t>La Teignouse</t>
  </si>
  <si>
    <t>Av. François Cornesse</t>
  </si>
  <si>
    <t>AYWAILLE</t>
  </si>
  <si>
    <t>BE05800224535375</t>
  </si>
  <si>
    <t>AXAB BE 22</t>
  </si>
  <si>
    <t>MOYSE</t>
  </si>
  <si>
    <t>Vincent</t>
  </si>
  <si>
    <t>patricia.lepiece@lateignouse.be</t>
  </si>
  <si>
    <t>L'Elan</t>
  </si>
  <si>
    <t>BE22068203061847</t>
  </si>
  <si>
    <t>JANSEN</t>
  </si>
  <si>
    <t>BE67363128985687</t>
  </si>
  <si>
    <t>DESSEILLE</t>
  </si>
  <si>
    <t>Hervé</t>
  </si>
  <si>
    <t>direction@nemesischarleroi.be</t>
  </si>
  <si>
    <t>Accueil et vie</t>
  </si>
  <si>
    <t>Rue Jules Escoyez</t>
  </si>
  <si>
    <t>BE80001473631777</t>
  </si>
  <si>
    <t>Jeaunieaux</t>
  </si>
  <si>
    <t>Janine</t>
  </si>
  <si>
    <t>etiennegoret@hotmail.com</t>
  </si>
  <si>
    <t>La Bobine</t>
  </si>
  <si>
    <t>BE06068222983122</t>
  </si>
  <si>
    <t>CLAUSSE</t>
  </si>
  <si>
    <t>Danielle</t>
  </si>
  <si>
    <t>cecile.hoornaert@labobine.be</t>
  </si>
  <si>
    <t>place de Ghlin</t>
  </si>
  <si>
    <t>BE29799528355564</t>
  </si>
  <si>
    <t>BUSSCHAERT</t>
  </si>
  <si>
    <t>Th</t>
  </si>
  <si>
    <t>entraide.adm@gmail.com</t>
  </si>
  <si>
    <t>Rue Hanster</t>
  </si>
  <si>
    <t>BE62001483330161</t>
  </si>
  <si>
    <t>BASTIN</t>
  </si>
  <si>
    <t>Francis</t>
  </si>
  <si>
    <t>leon.dupont@proximus.be</t>
  </si>
  <si>
    <t>rue Xhovémont</t>
  </si>
  <si>
    <t>BE48068239095327</t>
  </si>
  <si>
    <t>GALAND</t>
  </si>
  <si>
    <t>direction@eclatderire.be</t>
  </si>
  <si>
    <t>BE11001275535448</t>
  </si>
  <si>
    <t>KEYT BE BB</t>
  </si>
  <si>
    <t>MARINI</t>
  </si>
  <si>
    <t>Claudio</t>
  </si>
  <si>
    <t>asbllarochelle@gmail.com</t>
  </si>
  <si>
    <t>Vieille-Route-de-Marenne</t>
  </si>
  <si>
    <t>BOURDON</t>
  </si>
  <si>
    <t>BE68001104513334</t>
  </si>
  <si>
    <t>Jérôme</t>
  </si>
  <si>
    <t>e.jacquemin@miroirvagabond.be</t>
  </si>
  <si>
    <t>La source, une cascade de ressources</t>
  </si>
  <si>
    <t>BE20250005050856</t>
  </si>
  <si>
    <t>JUMEL</t>
  </si>
  <si>
    <t>Eve</t>
  </si>
  <si>
    <t>lasource@lasource.be</t>
  </si>
  <si>
    <t>Entraide interparoissiale Courcelles</t>
  </si>
  <si>
    <t>Courcelles</t>
  </si>
  <si>
    <t>BE03068242593084</t>
  </si>
  <si>
    <t>Beguin</t>
  </si>
  <si>
    <t>Bernard</t>
  </si>
  <si>
    <t>beguin.bernard@skynet.be</t>
  </si>
  <si>
    <t>Téléservice de Verviers</t>
  </si>
  <si>
    <t>BE23001746018891</t>
  </si>
  <si>
    <t>KRINGS</t>
  </si>
  <si>
    <t>Marie-Christine</t>
  </si>
  <si>
    <t>co.sisterman@hotmail.com</t>
  </si>
  <si>
    <t>encodez votre n° d'agrément</t>
  </si>
  <si>
    <t>Adresse</t>
  </si>
  <si>
    <t>(8) Pour les indexations en cours d'année, les 3 montants seront indexés comme dans la fonction publique pour la subvention SIS.</t>
  </si>
  <si>
    <t>SPW IAS  Département de l'Action sociale Direction de l'Action sociale</t>
  </si>
  <si>
    <t xml:space="preserve">Service d'Insertion sociale
Demande de subvention </t>
  </si>
  <si>
    <t>José-Pierre</t>
  </si>
  <si>
    <t xml:space="preserve">      à l'ancienneté reprise en colonne h), indexé au 01/01 de l'année de demande.  Au 01/01/2025, le coefficient d'indexation (base 1988) = 2,0807.</t>
  </si>
  <si>
    <t>J) 
Brut barémique annuel indexé à 100% au 01/01/2025 (5)</t>
  </si>
  <si>
    <t>K)
Brut mensuel indexé au 01/01/2025
(6)</t>
  </si>
  <si>
    <t xml:space="preserve">        A l'index applicable au 01/01/2025, au prorata de la prestation subventionné.</t>
  </si>
  <si>
    <t>1,5 TP</t>
  </si>
  <si>
    <t>2 TP</t>
  </si>
  <si>
    <t>2,5TP</t>
  </si>
  <si>
    <t>Objet de la demande (9) :</t>
  </si>
  <si>
    <r>
      <rPr>
        <sz val="9"/>
        <color theme="1"/>
        <rFont val="Calibri"/>
        <family val="2"/>
        <scheme val="minor"/>
      </rPr>
      <t xml:space="preserve">(9) Art. 29 CWASS réglementaire = par tranche complète de </t>
    </r>
    <r>
      <rPr>
        <b/>
        <sz val="9"/>
        <color theme="1"/>
        <rFont val="Calibri"/>
        <family val="2"/>
        <scheme val="minor"/>
      </rPr>
      <t xml:space="preserve">360 heures </t>
    </r>
    <r>
      <rPr>
        <sz val="9"/>
        <color theme="1"/>
        <rFont val="Calibri"/>
        <family val="2"/>
        <scheme val="minor"/>
      </rPr>
      <t xml:space="preserve">d'actions collectives et communautaires: subvention destinée à couvrir le brut barémique d'un travailleur social à raison </t>
    </r>
    <r>
      <rPr>
        <b/>
        <sz val="9"/>
        <color theme="1"/>
        <rFont val="Calibri"/>
        <family val="2"/>
        <scheme val="minor"/>
      </rPr>
      <t>d'1/2 ETP</t>
    </r>
    <r>
      <rPr>
        <sz val="9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</si>
</sst>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0000000"/>
    <numFmt numFmtId="165" formatCode="000000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1"/>
      <name val="Verdana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5" tint="0.79998168889431442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Alignment="1"/>
    <xf numFmtId="2" fontId="5" fillId="0" borderId="0" xfId="0" applyNumberFormat="1" applyFont="1"/>
    <xf numFmtId="44" fontId="0" fillId="0" borderId="0" xfId="1" applyFont="1"/>
    <xf numFmtId="3" fontId="2" fillId="0" borderId="0" xfId="0" quotePrefix="1" applyNumberFormat="1" applyFont="1"/>
    <xf numFmtId="0" fontId="0" fillId="0" borderId="0" xfId="0" applyAlignment="1">
      <alignment horizontal="center" vertical="center"/>
    </xf>
    <xf numFmtId="0" fontId="2" fillId="0" borderId="0" xfId="0" quotePrefix="1" applyFont="1"/>
    <xf numFmtId="44" fontId="6" fillId="0" borderId="2" xfId="1" applyFont="1" applyBorder="1"/>
    <xf numFmtId="44" fontId="8" fillId="3" borderId="0" xfId="1" applyFont="1" applyFill="1"/>
    <xf numFmtId="2" fontId="8" fillId="3" borderId="0" xfId="0" applyNumberFormat="1" applyFont="1" applyFill="1"/>
    <xf numFmtId="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/>
    <xf numFmtId="0" fontId="0" fillId="2" borderId="0" xfId="0" applyFill="1" applyBorder="1" applyAlignment="1" applyProtection="1">
      <alignment horizontal="left"/>
      <protection locked="0"/>
    </xf>
    <xf numFmtId="0" fontId="0" fillId="0" borderId="9" xfId="0" applyBorder="1"/>
    <xf numFmtId="2" fontId="5" fillId="0" borderId="8" xfId="0" applyNumberFormat="1" applyFont="1" applyBorder="1"/>
    <xf numFmtId="0" fontId="0" fillId="0" borderId="0" xfId="0" applyBorder="1"/>
    <xf numFmtId="0" fontId="0" fillId="0" borderId="8" xfId="0" applyBorder="1" applyAlignment="1">
      <alignment horizontal="left" vertical="top"/>
    </xf>
    <xf numFmtId="164" fontId="0" fillId="0" borderId="0" xfId="0" applyNumberForma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/>
    <xf numFmtId="165" fontId="0" fillId="0" borderId="9" xfId="0" applyNumberFormat="1" applyBorder="1" applyAlignment="1">
      <alignment horizontal="center" vertical="center"/>
    </xf>
    <xf numFmtId="164" fontId="0" fillId="0" borderId="8" xfId="0" applyNumberFormat="1" applyBorder="1" applyAlignment="1"/>
    <xf numFmtId="0" fontId="0" fillId="0" borderId="10" xfId="0" applyBorder="1"/>
    <xf numFmtId="0" fontId="0" fillId="0" borderId="12" xfId="0" applyBorder="1"/>
    <xf numFmtId="0" fontId="0" fillId="0" borderId="0" xfId="0" applyBorder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2" fontId="6" fillId="0" borderId="2" xfId="0" applyNumberFormat="1" applyFont="1" applyBorder="1" applyProtection="1">
      <protection locked="0"/>
    </xf>
    <xf numFmtId="2" fontId="6" fillId="0" borderId="2" xfId="1" applyNumberFormat="1" applyFont="1" applyBorder="1" applyProtection="1">
      <protection locked="0"/>
    </xf>
    <xf numFmtId="44" fontId="6" fillId="0" borderId="2" xfId="1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4" xfId="0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right" wrapText="1"/>
    </xf>
    <xf numFmtId="0" fontId="13" fillId="0" borderId="1" xfId="2" applyFont="1" applyFill="1" applyBorder="1" applyAlignment="1">
      <alignment wrapText="1"/>
    </xf>
    <xf numFmtId="0" fontId="13" fillId="0" borderId="15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 vertical="center"/>
    </xf>
    <xf numFmtId="0" fontId="6" fillId="0" borderId="0" xfId="0" applyFont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44" fontId="8" fillId="3" borderId="3" xfId="1" applyFont="1" applyFill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8" fillId="3" borderId="0" xfId="0" applyFont="1" applyFill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/>
    </xf>
  </cellXfs>
  <cellStyles count="3">
    <cellStyle name="Monétaire" xfId="1" builtinId="4"/>
    <cellStyle name="Normal" xfId="0" builtinId="0"/>
    <cellStyle name="Normal_ADRESSES" xfId="2" xr:uid="{4FA8E1C6-AA56-4EF5-98F0-2334C7D2DF8F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numFmt numFmtId="165" formatCode="00000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numFmt numFmtId="164" formatCode="00000000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1</xdr:col>
      <xdr:colOff>58166</xdr:colOff>
      <xdr:row>1</xdr:row>
      <xdr:rowOff>893056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3EEF7B-2744-4D62-A9F0-5C64109C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1677416" cy="7597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EGAILLIER Pascal" id="{0BE2D5D8-1506-47E5-BA53-92D1A9393A27}" userId="S::pascal.degaillier@spw.wallonie.be::a6050c0d-5185-4a22-a751-9717bf1c790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FF0A56-5B5C-4C95-A735-982102FF4CC5}" name="LISTEADRESSES" displayName="LISTEADRESSES" ref="A1:P88" totalsRowShown="0" headerRowDxfId="33" dataDxfId="32">
  <autoFilter ref="A1:P88" xr:uid="{47540699-30BA-4DE9-8817-668D01DFC17E}"/>
  <sortState xmlns:xlrd2="http://schemas.microsoft.com/office/spreadsheetml/2017/richdata2" ref="A2:P87">
    <sortCondition ref="A1:A87"/>
  </sortState>
  <tableColumns count="16">
    <tableColumn id="1" xr3:uid="{758BB968-3B9D-4D06-91D1-34C99D06EC63}" name="AGR_ID" dataDxfId="31" totalsRowDxfId="30"/>
    <tableColumn id="2" xr3:uid="{CAFC0E15-3854-4B02-8186-26631CCA1F2F}" name="PO_BCE_ID" dataDxfId="29" totalsRowDxfId="28"/>
    <tableColumn id="3" xr3:uid="{3C7668CC-0C9C-4A48-8E30-95C2EAD11650}" name="PO_LIB" dataDxfId="27" totalsRowDxfId="26"/>
    <tableColumn id="4" xr3:uid="{BAEC8668-34A4-41DB-BDF3-2CCB2E139C92}" name="PO_ADR_RUE" dataDxfId="25" totalsRowDxfId="24"/>
    <tableColumn id="5" xr3:uid="{F08A0793-5A50-4F8D-814C-6C3EC7686EBA}" name="PO_ADR_NR" dataDxfId="23" totalsRowDxfId="22"/>
    <tableColumn id="6" xr3:uid="{65BFB540-9E0D-430B-88DF-718E51F89470}" name="PO_ADR_BTE" dataDxfId="21" totalsRowDxfId="20"/>
    <tableColumn id="7" xr3:uid="{99A03FE5-EEA8-4899-956C-2F492108E17A}" name="PO_ADR_CP" dataDxfId="19" totalsRowDxfId="18"/>
    <tableColumn id="8" xr3:uid="{5C830560-C12A-4C84-811C-8876E0D25D77}" name="PO_ADR_LOC" dataDxfId="17" totalsRowDxfId="16"/>
    <tableColumn id="11" xr3:uid="{752BED21-C6E5-44D5-BE4E-01ED0BA022E1}" name="Adresse" dataDxfId="15" totalsRowDxfId="14" dataCellStyle="Normal_ADRESSES">
      <calculatedColumnFormula>LISTEADRESSES[[#This Row],[PO_ADR_RUE]] &amp;","&amp; LISTEADRESSES[[#This Row],[PO_ADR_NR]]&amp;" " &amp;LISTEADRESSES[[#This Row],[PO_ADR_BTE]]&amp;" - "&amp;LISTEADRESSES[[#This Row],[PO_ADR_CP]]&amp;" " &amp;LISTEADRESSES[[#This Row],[PO_ADR_LOC]]</calculatedColumnFormula>
    </tableColumn>
    <tableColumn id="9" xr3:uid="{BA271B5F-1ECD-4AC2-AF7A-E3EB43DC960E}" name="PO_INS_FK" dataDxfId="13" totalsRowDxfId="12"/>
    <tableColumn id="10" xr3:uid="{4CB438C9-E497-4C75-B931-8245223905FA}" name="PO_PARTENAIRE_ID" dataDxfId="11" totalsRowDxfId="10"/>
    <tableColumn id="12" xr3:uid="{4BDA0B15-21F5-4578-8338-D777F30CCE8C}" name="PO_IBAN" dataDxfId="9" totalsRowDxfId="8"/>
    <tableColumn id="13" xr3:uid="{04650968-EED0-4CAB-B110-229C2374D6D5}" name="PO_BIC" dataDxfId="7" totalsRowDxfId="6"/>
    <tableColumn id="14" xr3:uid="{B4704875-F081-44B7-9BFD-1735BCAD3548}" name="PO_PRES_CIV" dataDxfId="5" totalsRowDxfId="4"/>
    <tableColumn id="15" xr3:uid="{551191B8-3FE3-4F4A-B261-4BF931AC8A0A}" name="PO_PRES_NOM" dataDxfId="3" totalsRowDxfId="2"/>
    <tableColumn id="16" xr3:uid="{97F7E580-1945-430A-9DDC-48597E0BB5A9}" name="PO_PRES_PRENOM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" dT="2021-10-28T07:14:18.99" personId="{0BE2D5D8-1506-47E5-BA53-92D1A9393A27}" id="{1FF3F0D6-A53A-4746-8C24-732B58C05204}">
    <text>Index base 1988 = 1,9607.
Ne pas tenir compte des éventuelles indexations sur l'année</text>
  </threadedComment>
  <threadedComment ref="N2" dT="2021-10-28T07:19:09.92" personId="{0BE2D5D8-1506-47E5-BA53-92D1A9393A27}" id="{0468A590-23A6-4EAD-839B-0867B23FF22A}">
    <text>Ne pas tenir compte des éventuelles indexations sur l'année</text>
  </threadedComment>
  <threadedComment ref="P2" dT="2021-10-28T07:15:19.29" personId="{0BE2D5D8-1506-47E5-BA53-92D1A9393A27}" id="{0E696096-AED2-48BA-AD11-4F641D9A50D4}">
    <text>Ne pas indiquez de montants ; simplement le type de subventions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S40"/>
  <sheetViews>
    <sheetView tabSelected="1" zoomScaleNormal="100" workbookViewId="0">
      <selection activeCell="C12" sqref="C12"/>
    </sheetView>
  </sheetViews>
  <sheetFormatPr baseColWidth="10" defaultRowHeight="14.4" x14ac:dyDescent="0.3"/>
  <cols>
    <col min="1" max="1" width="23.5546875" customWidth="1"/>
    <col min="2" max="2" width="36.109375" customWidth="1"/>
    <col min="3" max="3" width="16.6640625" customWidth="1"/>
    <col min="4" max="4" width="1.6640625" customWidth="1"/>
    <col min="5" max="5" width="14.5546875" customWidth="1"/>
    <col min="6" max="6" width="12.109375" customWidth="1"/>
    <col min="7" max="7" width="11.6640625" customWidth="1"/>
    <col min="8" max="8" width="11" customWidth="1"/>
    <col min="9" max="9" width="10.109375" customWidth="1"/>
    <col min="10" max="10" width="7" customWidth="1"/>
    <col min="11" max="12" width="7.6640625" customWidth="1"/>
    <col min="13" max="13" width="11" customWidth="1"/>
    <col min="14" max="14" width="12.6640625" customWidth="1"/>
    <col min="15" max="15" width="12.44140625" customWidth="1"/>
    <col min="16" max="16" width="11.6640625" customWidth="1"/>
    <col min="19" max="19" width="22.109375" customWidth="1"/>
    <col min="20" max="20" width="11.6640625" bestFit="1" customWidth="1"/>
    <col min="21" max="21" width="21.88671875" customWidth="1"/>
  </cols>
  <sheetData>
    <row r="1" spans="1:19" ht="16.8" thickBot="1" x14ac:dyDescent="0.35">
      <c r="A1" s="63" t="s">
        <v>667</v>
      </c>
      <c r="B1" s="64"/>
      <c r="C1" s="64"/>
      <c r="E1" s="3" t="s">
        <v>159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92.25" customHeight="1" x14ac:dyDescent="0.3">
      <c r="A2" s="67" t="s">
        <v>668</v>
      </c>
      <c r="B2" s="68"/>
      <c r="C2" s="69"/>
      <c r="D2" s="14"/>
      <c r="E2" s="65" t="s">
        <v>141</v>
      </c>
      <c r="F2" s="65" t="s">
        <v>142</v>
      </c>
      <c r="G2" s="65" t="s">
        <v>156</v>
      </c>
      <c r="H2" s="65" t="s">
        <v>143</v>
      </c>
      <c r="I2" s="65" t="s">
        <v>147</v>
      </c>
      <c r="J2" s="65" t="s">
        <v>145</v>
      </c>
      <c r="K2" s="65" t="s">
        <v>146</v>
      </c>
      <c r="L2" s="65" t="s">
        <v>158</v>
      </c>
      <c r="M2" s="65" t="s">
        <v>671</v>
      </c>
      <c r="N2" s="65" t="s">
        <v>672</v>
      </c>
      <c r="O2" s="65" t="s">
        <v>171</v>
      </c>
      <c r="P2" s="65" t="s">
        <v>173</v>
      </c>
    </row>
    <row r="3" spans="1:19" ht="22.65" customHeight="1" x14ac:dyDescent="0.3">
      <c r="A3" s="20" t="s">
        <v>1</v>
      </c>
      <c r="B3" s="47">
        <v>2025</v>
      </c>
      <c r="C3" s="22"/>
      <c r="D3" s="13"/>
      <c r="E3" s="65"/>
      <c r="F3" s="65"/>
      <c r="G3" s="65"/>
      <c r="H3" s="65"/>
      <c r="I3" s="65"/>
      <c r="J3" s="65"/>
      <c r="K3" s="65"/>
      <c r="L3" s="65"/>
      <c r="M3" s="65"/>
      <c r="N3" s="65"/>
      <c r="O3" s="81"/>
      <c r="P3" s="65"/>
    </row>
    <row r="4" spans="1:19" ht="16.2" customHeight="1" x14ac:dyDescent="0.3">
      <c r="A4" s="23" t="s">
        <v>131</v>
      </c>
      <c r="B4" s="24"/>
      <c r="C4" s="22"/>
      <c r="E4" s="34" t="s">
        <v>153</v>
      </c>
      <c r="F4" s="34" t="s">
        <v>154</v>
      </c>
      <c r="G4" s="34" t="s">
        <v>135</v>
      </c>
      <c r="H4" s="34" t="s">
        <v>155</v>
      </c>
      <c r="I4" s="34">
        <v>4</v>
      </c>
      <c r="J4" s="34">
        <v>1</v>
      </c>
      <c r="K4" s="34">
        <v>11</v>
      </c>
      <c r="L4" s="35">
        <v>1</v>
      </c>
      <c r="M4" s="37">
        <v>45348.13</v>
      </c>
      <c r="N4" s="8">
        <f>$M4/12*$L4</f>
        <v>3779.0108333333333</v>
      </c>
      <c r="O4" s="8">
        <f>$I4*(ROUND($N4*1.54,2))</f>
        <v>23278.720000000001</v>
      </c>
      <c r="P4" s="37" t="s">
        <v>172</v>
      </c>
    </row>
    <row r="5" spans="1:19" ht="16.2" customHeight="1" x14ac:dyDescent="0.3">
      <c r="A5" s="20" t="s">
        <v>0</v>
      </c>
      <c r="B5" s="21">
        <v>0</v>
      </c>
      <c r="C5" s="22"/>
      <c r="D5" s="33"/>
      <c r="E5" s="34" t="s">
        <v>153</v>
      </c>
      <c r="F5" s="34" t="s">
        <v>154</v>
      </c>
      <c r="G5" s="34" t="s">
        <v>135</v>
      </c>
      <c r="H5" s="34" t="s">
        <v>155</v>
      </c>
      <c r="I5" s="34">
        <v>8</v>
      </c>
      <c r="J5" s="34">
        <v>1</v>
      </c>
      <c r="K5" s="34">
        <v>12</v>
      </c>
      <c r="L5" s="36">
        <v>1</v>
      </c>
      <c r="M5" s="37">
        <v>45980</v>
      </c>
      <c r="N5" s="8">
        <f t="shared" ref="N5:N13" si="0">$M5/12*$L5</f>
        <v>3831.6666666666665</v>
      </c>
      <c r="O5" s="8">
        <f t="shared" ref="O5:O13" si="1">$I5*(ROUND($N5*1.54,2))</f>
        <v>47206.16</v>
      </c>
      <c r="P5" s="37" t="s">
        <v>172</v>
      </c>
    </row>
    <row r="6" spans="1:19" ht="16.2" customHeight="1" x14ac:dyDescent="0.3">
      <c r="A6" s="25" t="s">
        <v>124</v>
      </c>
      <c r="B6" s="70" t="e">
        <f>VLOOKUP(CAT_AGREM,LISTEADRESSES[],3,FALSE)</f>
        <v>#N/A</v>
      </c>
      <c r="C6" s="71"/>
      <c r="D6" s="33"/>
      <c r="E6" s="34"/>
      <c r="F6" s="34"/>
      <c r="G6" s="34"/>
      <c r="H6" s="34"/>
      <c r="I6" s="34"/>
      <c r="J6" s="34"/>
      <c r="K6" s="34"/>
      <c r="L6" s="36"/>
      <c r="M6" s="37"/>
      <c r="N6" s="8">
        <f t="shared" si="0"/>
        <v>0</v>
      </c>
      <c r="O6" s="8">
        <f t="shared" si="1"/>
        <v>0</v>
      </c>
      <c r="P6" s="37"/>
    </row>
    <row r="7" spans="1:19" ht="16.2" customHeight="1" x14ac:dyDescent="0.3">
      <c r="A7" s="72" t="s">
        <v>123</v>
      </c>
      <c r="B7" s="73" t="e">
        <f>VLOOKUP(CAT_AGREM,LISTEADRESSES[],9,FALSE)</f>
        <v>#N/A</v>
      </c>
      <c r="C7" s="74"/>
      <c r="D7" s="41"/>
      <c r="E7" s="34"/>
      <c r="F7" s="34"/>
      <c r="G7" s="34"/>
      <c r="H7" s="34"/>
      <c r="I7" s="34"/>
      <c r="J7" s="34"/>
      <c r="K7" s="34"/>
      <c r="L7" s="36"/>
      <c r="M7" s="37"/>
      <c r="N7" s="8">
        <f t="shared" si="0"/>
        <v>0</v>
      </c>
      <c r="O7" s="8">
        <f t="shared" si="1"/>
        <v>0</v>
      </c>
      <c r="P7" s="37"/>
    </row>
    <row r="8" spans="1:19" ht="16.2" customHeight="1" x14ac:dyDescent="0.3">
      <c r="A8" s="72"/>
      <c r="B8" s="73"/>
      <c r="C8" s="74"/>
      <c r="D8" s="33"/>
      <c r="E8" s="34"/>
      <c r="F8" s="34"/>
      <c r="G8" s="34"/>
      <c r="H8" s="37"/>
      <c r="I8" s="37"/>
      <c r="J8" s="34"/>
      <c r="K8" s="34"/>
      <c r="L8" s="36"/>
      <c r="M8" s="37"/>
      <c r="N8" s="8">
        <f t="shared" si="0"/>
        <v>0</v>
      </c>
      <c r="O8" s="8">
        <f t="shared" si="1"/>
        <v>0</v>
      </c>
      <c r="P8" s="37"/>
    </row>
    <row r="9" spans="1:19" ht="16.2" customHeight="1" x14ac:dyDescent="0.3">
      <c r="A9" s="20" t="s">
        <v>125</v>
      </c>
      <c r="B9" s="26" t="e">
        <f>VLOOKUP(CAT_AGREM,LISTEADRESSES[],2,FALSE)</f>
        <v>#N/A</v>
      </c>
      <c r="C9" s="27" t="s">
        <v>175</v>
      </c>
      <c r="D9" s="33"/>
      <c r="E9" s="34"/>
      <c r="F9" s="34"/>
      <c r="G9" s="34"/>
      <c r="H9" s="37"/>
      <c r="I9" s="37"/>
      <c r="J9" s="34"/>
      <c r="K9" s="34"/>
      <c r="L9" s="36"/>
      <c r="M9" s="37"/>
      <c r="N9" s="8">
        <f t="shared" si="0"/>
        <v>0</v>
      </c>
      <c r="O9" s="8">
        <f t="shared" si="1"/>
        <v>0</v>
      </c>
      <c r="P9" s="37"/>
    </row>
    <row r="10" spans="1:19" ht="16.2" customHeight="1" x14ac:dyDescent="0.3">
      <c r="A10" s="20" t="s">
        <v>126</v>
      </c>
      <c r="B10" s="28" t="e">
        <f>VLOOKUP(CAT_AGREM,LISTEADRESSES[],12,FALSE)</f>
        <v>#N/A</v>
      </c>
      <c r="C10" s="29" t="e">
        <f>VLOOKUP(CAT_AGREM,LISTEADRESSES[],11,FALSE)</f>
        <v>#N/A</v>
      </c>
      <c r="D10" s="33"/>
      <c r="E10" s="34"/>
      <c r="F10" s="34"/>
      <c r="G10" s="34"/>
      <c r="H10" s="37"/>
      <c r="I10" s="37"/>
      <c r="J10" s="34"/>
      <c r="K10" s="34"/>
      <c r="L10" s="36"/>
      <c r="M10" s="37"/>
      <c r="N10" s="8">
        <f t="shared" si="0"/>
        <v>0</v>
      </c>
      <c r="O10" s="8">
        <f t="shared" si="1"/>
        <v>0</v>
      </c>
      <c r="P10" s="37"/>
    </row>
    <row r="11" spans="1:19" ht="16.2" customHeight="1" x14ac:dyDescent="0.3">
      <c r="A11" s="30" t="s">
        <v>136</v>
      </c>
      <c r="B11" s="39" t="s">
        <v>137</v>
      </c>
      <c r="C11" s="22"/>
      <c r="D11" s="33"/>
      <c r="E11" s="34"/>
      <c r="F11" s="34"/>
      <c r="G11" s="34"/>
      <c r="H11" s="37"/>
      <c r="I11" s="37"/>
      <c r="J11" s="34"/>
      <c r="K11" s="34"/>
      <c r="L11" s="36"/>
      <c r="M11" s="37"/>
      <c r="N11" s="8">
        <f t="shared" si="0"/>
        <v>0</v>
      </c>
      <c r="O11" s="8">
        <f t="shared" si="1"/>
        <v>0</v>
      </c>
      <c r="P11" s="37"/>
    </row>
    <row r="12" spans="1:19" ht="16.2" customHeight="1" thickBot="1" x14ac:dyDescent="0.35">
      <c r="A12" s="31" t="s">
        <v>677</v>
      </c>
      <c r="B12" s="38" t="s">
        <v>134</v>
      </c>
      <c r="C12" s="32"/>
      <c r="D12" s="33"/>
      <c r="E12" s="34"/>
      <c r="F12" s="34"/>
      <c r="G12" s="34"/>
      <c r="H12" s="37"/>
      <c r="I12" s="37"/>
      <c r="J12" s="34"/>
      <c r="K12" s="34"/>
      <c r="L12" s="36"/>
      <c r="M12" s="37"/>
      <c r="N12" s="8">
        <f t="shared" si="0"/>
        <v>0</v>
      </c>
      <c r="O12" s="8">
        <f t="shared" si="1"/>
        <v>0</v>
      </c>
      <c r="P12" s="37"/>
    </row>
    <row r="13" spans="1:19" ht="16.2" customHeight="1" thickBot="1" x14ac:dyDescent="0.35">
      <c r="D13" s="33"/>
      <c r="E13" s="34"/>
      <c r="F13" s="34"/>
      <c r="G13" s="34"/>
      <c r="H13" s="37"/>
      <c r="I13" s="37"/>
      <c r="J13" s="34"/>
      <c r="K13" s="34"/>
      <c r="L13" s="36"/>
      <c r="M13" s="37"/>
      <c r="N13" s="8">
        <f t="shared" si="0"/>
        <v>0</v>
      </c>
      <c r="O13" s="8">
        <f t="shared" si="1"/>
        <v>0</v>
      </c>
      <c r="P13" s="37"/>
    </row>
    <row r="14" spans="1:19" ht="16.2" customHeight="1" x14ac:dyDescent="0.3">
      <c r="A14" s="2" t="s">
        <v>163</v>
      </c>
      <c r="B14" s="55"/>
      <c r="C14" s="56"/>
      <c r="D14" s="33"/>
      <c r="E14" s="80" t="s">
        <v>170</v>
      </c>
      <c r="F14" s="80"/>
      <c r="G14" s="80"/>
      <c r="H14" s="80"/>
      <c r="I14" s="80"/>
      <c r="J14" s="66" t="s">
        <v>144</v>
      </c>
      <c r="K14" s="66"/>
      <c r="L14" s="10"/>
      <c r="M14" s="75" t="s">
        <v>167</v>
      </c>
      <c r="N14" s="75"/>
      <c r="O14" s="9">
        <f>IF($B$12="Uniquement des frais de fonctionnement",0,SUM(O4:O13))</f>
        <v>70484.88</v>
      </c>
      <c r="R14" s="4"/>
      <c r="S14" s="12"/>
    </row>
    <row r="15" spans="1:19" ht="16.2" customHeight="1" x14ac:dyDescent="0.3">
      <c r="A15" s="62"/>
      <c r="B15" s="57"/>
      <c r="C15" s="58"/>
      <c r="D15" s="33"/>
      <c r="E15" s="79" t="s">
        <v>166</v>
      </c>
      <c r="F15" s="79"/>
      <c r="G15" s="79"/>
      <c r="H15" s="79"/>
      <c r="I15" s="79"/>
      <c r="J15" s="79"/>
      <c r="K15" s="79"/>
      <c r="L15" s="79"/>
      <c r="M15" s="78" t="s">
        <v>168</v>
      </c>
      <c r="N15" s="78"/>
      <c r="O15" s="9">
        <f>IF($B$12="Uniquement des frais de fonctionnement",12000,5000)*1.546</f>
        <v>7730</v>
      </c>
      <c r="R15" s="11"/>
      <c r="S15" s="12"/>
    </row>
    <row r="16" spans="1:19" ht="16.2" customHeight="1" thickBot="1" x14ac:dyDescent="0.35">
      <c r="A16" s="62"/>
      <c r="B16" s="59"/>
      <c r="C16" s="60"/>
      <c r="D16" s="33"/>
      <c r="E16" s="79"/>
      <c r="F16" s="79"/>
      <c r="G16" s="79"/>
      <c r="H16" s="79"/>
      <c r="I16" s="79"/>
      <c r="J16" s="79"/>
      <c r="K16" s="79"/>
      <c r="L16" s="79"/>
      <c r="M16" s="78" t="s">
        <v>169</v>
      </c>
      <c r="N16" s="78"/>
      <c r="O16" s="9">
        <f>O14+O15</f>
        <v>78214.880000000005</v>
      </c>
    </row>
    <row r="17" spans="1:19" ht="13.95" customHeight="1" x14ac:dyDescent="0.3">
      <c r="A17" t="s">
        <v>164</v>
      </c>
      <c r="B17" s="49"/>
      <c r="C17" s="50"/>
      <c r="D17" s="33"/>
      <c r="E17" s="82" t="s">
        <v>152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pans="1:19" ht="13.95" customHeight="1" x14ac:dyDescent="0.3">
      <c r="A18" s="15"/>
      <c r="B18" s="51"/>
      <c r="C18" s="52"/>
      <c r="D18" s="33"/>
      <c r="E18" s="76" t="s">
        <v>148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9" ht="13.95" customHeight="1" thickBot="1" x14ac:dyDescent="0.35">
      <c r="B19" s="53"/>
      <c r="C19" s="54"/>
      <c r="D19" s="17"/>
      <c r="E19" s="76" t="s">
        <v>157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1:19" ht="13.95" customHeight="1" x14ac:dyDescent="0.3">
      <c r="A20" s="61" t="s">
        <v>165</v>
      </c>
      <c r="B20" s="61"/>
      <c r="C20" s="61"/>
      <c r="D20" s="18"/>
      <c r="E20" s="76" t="s">
        <v>149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9" ht="13.95" customHeight="1" x14ac:dyDescent="0.3">
      <c r="A21" s="61"/>
      <c r="B21" s="61"/>
      <c r="C21" s="61"/>
      <c r="D21" s="18"/>
      <c r="E21" s="76" t="s">
        <v>150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S21" s="46"/>
    </row>
    <row r="22" spans="1:19" ht="15" thickBot="1" x14ac:dyDescent="0.35">
      <c r="A22" s="15" t="s">
        <v>160</v>
      </c>
      <c r="B22" s="6" t="s">
        <v>161</v>
      </c>
      <c r="C22" s="40"/>
      <c r="D22" s="18"/>
      <c r="E22" s="77" t="s">
        <v>670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9" ht="13.95" customHeight="1" x14ac:dyDescent="0.3">
      <c r="A23" s="15" t="s">
        <v>162</v>
      </c>
      <c r="B23" s="49"/>
      <c r="C23" s="50"/>
      <c r="D23" s="16"/>
      <c r="E23" s="76" t="s">
        <v>151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9" ht="13.95" customHeight="1" x14ac:dyDescent="0.3">
      <c r="B24" s="51"/>
      <c r="C24" s="52"/>
      <c r="D24" s="16"/>
      <c r="E24" s="76" t="s">
        <v>673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9" ht="13.95" customHeight="1" x14ac:dyDescent="0.3">
      <c r="B25" s="51"/>
      <c r="C25" s="52"/>
      <c r="D25" s="19"/>
      <c r="E25" s="76" t="s">
        <v>174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9" ht="13.95" customHeight="1" x14ac:dyDescent="0.3">
      <c r="B26" s="51"/>
      <c r="C26" s="52"/>
      <c r="D26" s="18"/>
      <c r="E26" s="82" t="s">
        <v>666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</row>
    <row r="27" spans="1:19" ht="13.95" customHeight="1" thickBot="1" x14ac:dyDescent="0.35">
      <c r="B27" s="53"/>
      <c r="C27" s="54"/>
      <c r="D27" s="18"/>
      <c r="E27" s="48" t="s">
        <v>678</v>
      </c>
    </row>
    <row r="28" spans="1:19" ht="13.95" customHeight="1" x14ac:dyDescent="0.3">
      <c r="D28" s="18"/>
      <c r="E28" s="2"/>
      <c r="H28" s="4"/>
      <c r="I28" s="4"/>
    </row>
    <row r="29" spans="1:19" ht="16.95" customHeight="1" x14ac:dyDescent="0.3">
      <c r="E29" s="2"/>
      <c r="H29" s="4"/>
      <c r="I29" s="4"/>
    </row>
    <row r="30" spans="1:19" ht="16.95" customHeight="1" x14ac:dyDescent="0.3">
      <c r="E30" s="2"/>
      <c r="H30" s="4"/>
      <c r="I30" s="4"/>
    </row>
    <row r="31" spans="1:19" ht="16.95" customHeight="1" x14ac:dyDescent="0.3">
      <c r="E31" s="2"/>
      <c r="H31" s="4"/>
      <c r="I31" s="4"/>
    </row>
    <row r="32" spans="1:19" ht="16.95" customHeight="1" x14ac:dyDescent="0.3">
      <c r="E32" s="2"/>
      <c r="H32" s="4"/>
      <c r="I32" s="4"/>
    </row>
    <row r="33" spans="5:9" ht="16.95" customHeight="1" x14ac:dyDescent="0.3">
      <c r="E33" s="2"/>
      <c r="H33" s="4"/>
      <c r="I33" s="4"/>
    </row>
    <row r="34" spans="5:9" ht="16.95" customHeight="1" x14ac:dyDescent="0.3">
      <c r="E34" s="2"/>
      <c r="H34" s="4"/>
      <c r="I34" s="4"/>
    </row>
    <row r="35" spans="5:9" ht="16.95" customHeight="1" x14ac:dyDescent="0.3">
      <c r="E35" s="2"/>
    </row>
    <row r="36" spans="5:9" ht="16.95" customHeight="1" x14ac:dyDescent="0.3">
      <c r="E36" s="2"/>
      <c r="H36" s="4"/>
      <c r="I36" s="4"/>
    </row>
    <row r="37" spans="5:9" ht="16.95" customHeight="1" x14ac:dyDescent="0.3">
      <c r="E37" s="2"/>
      <c r="H37" s="4"/>
      <c r="I37" s="4"/>
    </row>
    <row r="38" spans="5:9" x14ac:dyDescent="0.3">
      <c r="E38" s="2"/>
      <c r="H38" s="4"/>
      <c r="I38" s="4"/>
    </row>
    <row r="39" spans="5:9" x14ac:dyDescent="0.3">
      <c r="E39" s="2"/>
      <c r="H39" s="4"/>
      <c r="I39" s="4"/>
    </row>
    <row r="40" spans="5:9" x14ac:dyDescent="0.3">
      <c r="E40" s="2"/>
      <c r="H40" s="4"/>
      <c r="I40" s="4"/>
    </row>
  </sheetData>
  <sheetProtection selectLockedCells="1"/>
  <mergeCells count="38">
    <mergeCell ref="E26:P26"/>
    <mergeCell ref="E17:P17"/>
    <mergeCell ref="E23:P23"/>
    <mergeCell ref="E24:P24"/>
    <mergeCell ref="E25:P25"/>
    <mergeCell ref="P2:P3"/>
    <mergeCell ref="M14:N14"/>
    <mergeCell ref="E21:P21"/>
    <mergeCell ref="E22:P22"/>
    <mergeCell ref="E18:P18"/>
    <mergeCell ref="E19:P19"/>
    <mergeCell ref="E20:P20"/>
    <mergeCell ref="M15:N15"/>
    <mergeCell ref="M16:N16"/>
    <mergeCell ref="E15:L16"/>
    <mergeCell ref="L2:L3"/>
    <mergeCell ref="M2:M3"/>
    <mergeCell ref="K2:K3"/>
    <mergeCell ref="E14:I14"/>
    <mergeCell ref="O2:O3"/>
    <mergeCell ref="N2:N3"/>
    <mergeCell ref="J14:K14"/>
    <mergeCell ref="A2:C2"/>
    <mergeCell ref="B6:C6"/>
    <mergeCell ref="I2:I3"/>
    <mergeCell ref="A7:A8"/>
    <mergeCell ref="B7:C8"/>
    <mergeCell ref="A1:C1"/>
    <mergeCell ref="J2:J3"/>
    <mergeCell ref="F2:F3"/>
    <mergeCell ref="E2:E3"/>
    <mergeCell ref="G2:G3"/>
    <mergeCell ref="H2:H3"/>
    <mergeCell ref="B17:C19"/>
    <mergeCell ref="B14:C16"/>
    <mergeCell ref="A20:C21"/>
    <mergeCell ref="A15:A16"/>
    <mergeCell ref="B23:C27"/>
  </mergeCells>
  <phoneticPr fontId="7" type="noConversion"/>
  <dataValidations xWindow="461" yWindow="616" count="2">
    <dataValidation type="whole" allowBlank="1" showInputMessage="1" showErrorMessage="1" promptTitle="Exercice budgétaire" prompt="Année en 4 chiffres se rapportant à la justification introduite" sqref="S21" xr:uid="{EFFB4249-8A27-410D-AC5C-040D16A609BC}">
      <formula1>2019</formula1>
      <formula2>2024</formula2>
    </dataValidation>
    <dataValidation type="list" allowBlank="1" showInputMessage="1" showErrorMessage="1" sqref="B11" xr:uid="{EE05DB15-E136-406A-8A77-36A86CE141FE}">
      <formula1>COMPAR</formula1>
    </dataValidation>
  </dataValidations>
  <pageMargins left="0.70866141732283472" right="0.70866141732283472" top="0.74803149606299213" bottom="0.55118110236220474" header="0.31496062992125984" footer="0"/>
  <pageSetup paperSize="9" pageOrder="overThenDown" orientation="landscape" r:id="rId1"/>
  <headerFooter>
    <oddHeader>&amp;LDemande de subvention pour les services d'insertion sociale</oddHeader>
  </headerFooter>
  <colBreaks count="1" manualBreakCount="1">
    <brk id="4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61" yWindow="616" count="1">
        <x14:dataValidation type="list" allowBlank="1" showInputMessage="1" showErrorMessage="1" xr:uid="{F0EFDBB6-19C9-4329-914C-E0FC1D363B46}">
          <x14:formula1>
            <xm:f>ADRESSES!$C$98:$C$103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DCA59-DD49-4203-BC61-28F0F95DB40F}">
  <sheetPr codeName="Feuil4"/>
  <dimension ref="A1:R109"/>
  <sheetViews>
    <sheetView topLeftCell="A69" workbookViewId="0">
      <selection activeCell="C106" sqref="C106"/>
    </sheetView>
  </sheetViews>
  <sheetFormatPr baseColWidth="10" defaultColWidth="11.44140625" defaultRowHeight="10.199999999999999" x14ac:dyDescent="0.2"/>
  <cols>
    <col min="1" max="1" width="7.44140625" style="1" customWidth="1"/>
    <col min="2" max="2" width="11" style="1" customWidth="1"/>
    <col min="3" max="3" width="40.109375" style="1" customWidth="1"/>
    <col min="4" max="4" width="27.109375" style="1" customWidth="1"/>
    <col min="5" max="5" width="9.6640625" style="1" customWidth="1"/>
    <col min="6" max="6" width="4.5546875" style="1" customWidth="1"/>
    <col min="7" max="7" width="7" style="1" customWidth="1"/>
    <col min="8" max="9" width="23.33203125" style="1" customWidth="1"/>
    <col min="10" max="10" width="6.6640625" style="1" customWidth="1"/>
    <col min="11" max="11" width="9.5546875" style="1" customWidth="1"/>
    <col min="12" max="12" width="19.109375" style="1" customWidth="1"/>
    <col min="13" max="13" width="13.33203125" style="1" customWidth="1"/>
    <col min="14" max="14" width="9.33203125" style="1" customWidth="1"/>
    <col min="15" max="15" width="19.109375" style="1" bestFit="1" customWidth="1"/>
    <col min="16" max="16" width="13.5546875" style="1" customWidth="1"/>
    <col min="17" max="17" width="31" style="1" customWidth="1"/>
    <col min="18" max="16384" width="11.44140625" style="1"/>
  </cols>
  <sheetData>
    <row r="1" spans="1:18" x14ac:dyDescent="0.2">
      <c r="A1" s="44" t="s">
        <v>176</v>
      </c>
      <c r="B1" s="44" t="s">
        <v>177</v>
      </c>
      <c r="C1" s="44" t="s">
        <v>178</v>
      </c>
      <c r="D1" s="44" t="s">
        <v>179</v>
      </c>
      <c r="E1" s="44" t="s">
        <v>180</v>
      </c>
      <c r="F1" s="44" t="s">
        <v>181</v>
      </c>
      <c r="G1" s="44" t="s">
        <v>182</v>
      </c>
      <c r="H1" s="44" t="s">
        <v>183</v>
      </c>
      <c r="I1" s="44" t="s">
        <v>665</v>
      </c>
      <c r="J1" s="44" t="s">
        <v>184</v>
      </c>
      <c r="K1" s="44" t="s">
        <v>185</v>
      </c>
      <c r="L1" s="44" t="s">
        <v>186</v>
      </c>
      <c r="M1" s="44" t="s">
        <v>187</v>
      </c>
      <c r="N1" s="44" t="s">
        <v>188</v>
      </c>
      <c r="O1" s="44" t="s">
        <v>189</v>
      </c>
      <c r="P1" s="44" t="s">
        <v>190</v>
      </c>
      <c r="Q1" s="44" t="s">
        <v>191</v>
      </c>
      <c r="R1" s="44" t="s">
        <v>192</v>
      </c>
    </row>
    <row r="2" spans="1:18" x14ac:dyDescent="0.2">
      <c r="A2" s="45">
        <v>632</v>
      </c>
      <c r="B2" s="45"/>
      <c r="C2" s="45" t="s">
        <v>664</v>
      </c>
      <c r="D2" s="45"/>
      <c r="E2" s="45"/>
      <c r="F2" s="45"/>
      <c r="G2" s="45"/>
      <c r="H2" s="45"/>
      <c r="I2" s="45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 xml:space="preserve">,  -  </v>
      </c>
      <c r="J2" s="45"/>
      <c r="K2" s="45"/>
      <c r="L2" s="45"/>
      <c r="M2" s="45"/>
      <c r="N2" s="45"/>
      <c r="O2" s="45"/>
      <c r="P2" s="45"/>
      <c r="Q2" s="45"/>
      <c r="R2" s="45"/>
    </row>
    <row r="3" spans="1:18" ht="20.399999999999999" x14ac:dyDescent="0.2">
      <c r="A3" s="42">
        <v>632001</v>
      </c>
      <c r="B3" s="42">
        <v>216694436</v>
      </c>
      <c r="C3" s="43" t="s">
        <v>193</v>
      </c>
      <c r="D3" s="43" t="s">
        <v>194</v>
      </c>
      <c r="E3" s="43" t="s">
        <v>94</v>
      </c>
      <c r="F3" s="43" t="s">
        <v>18</v>
      </c>
      <c r="G3" s="42">
        <v>4400</v>
      </c>
      <c r="H3" s="43" t="s">
        <v>19</v>
      </c>
      <c r="I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l'Ermitage,16  - 4400 FLEMALLE</v>
      </c>
      <c r="J3" s="42">
        <v>62120</v>
      </c>
      <c r="K3" s="42">
        <v>10091710</v>
      </c>
      <c r="L3" s="43" t="s">
        <v>195</v>
      </c>
      <c r="M3" s="43" t="s">
        <v>196</v>
      </c>
      <c r="N3" s="43" t="s">
        <v>197</v>
      </c>
      <c r="O3" s="43" t="s">
        <v>198</v>
      </c>
      <c r="P3" s="43" t="s">
        <v>199</v>
      </c>
      <c r="Q3" s="43" t="s">
        <v>200</v>
      </c>
      <c r="R3" s="42" t="s">
        <v>201</v>
      </c>
    </row>
    <row r="4" spans="1:18" x14ac:dyDescent="0.2">
      <c r="A4" s="42">
        <v>632002</v>
      </c>
      <c r="B4" s="42">
        <v>207889113</v>
      </c>
      <c r="C4" s="43" t="s">
        <v>202</v>
      </c>
      <c r="D4" s="43" t="s">
        <v>203</v>
      </c>
      <c r="E4" s="43" t="s">
        <v>17</v>
      </c>
      <c r="F4" s="43" t="s">
        <v>18</v>
      </c>
      <c r="G4" s="42">
        <v>7000</v>
      </c>
      <c r="H4" s="43" t="s">
        <v>12</v>
      </c>
      <c r="I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Bouzanton,1  - 7000 MONS</v>
      </c>
      <c r="J4" s="42">
        <v>53053</v>
      </c>
      <c r="K4" s="42">
        <v>10091353</v>
      </c>
      <c r="L4" s="43" t="s">
        <v>204</v>
      </c>
      <c r="M4" s="43" t="s">
        <v>196</v>
      </c>
      <c r="N4" s="43" t="s">
        <v>197</v>
      </c>
      <c r="O4" s="43" t="s">
        <v>205</v>
      </c>
      <c r="P4" s="43" t="s">
        <v>206</v>
      </c>
      <c r="Q4" s="43" t="s">
        <v>207</v>
      </c>
      <c r="R4" s="42" t="s">
        <v>201</v>
      </c>
    </row>
    <row r="5" spans="1:18" ht="20.399999999999999" x14ac:dyDescent="0.2">
      <c r="A5" s="42">
        <v>632003</v>
      </c>
      <c r="B5" s="42">
        <v>212149292</v>
      </c>
      <c r="C5" s="43" t="s">
        <v>208</v>
      </c>
      <c r="D5" s="43" t="s">
        <v>209</v>
      </c>
      <c r="E5" s="43" t="s">
        <v>20</v>
      </c>
      <c r="F5" s="43" t="s">
        <v>18</v>
      </c>
      <c r="G5" s="42">
        <v>6900</v>
      </c>
      <c r="H5" s="43" t="s">
        <v>21</v>
      </c>
      <c r="I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Bld. du Midi,20  - 6900 MARCHE-EN-FAMENNE</v>
      </c>
      <c r="J5" s="42">
        <v>83034</v>
      </c>
      <c r="K5" s="42">
        <v>10091448</v>
      </c>
      <c r="L5" s="43" t="s">
        <v>210</v>
      </c>
      <c r="M5" s="43" t="s">
        <v>196</v>
      </c>
      <c r="N5" s="43" t="s">
        <v>211</v>
      </c>
      <c r="O5" s="43" t="s">
        <v>212</v>
      </c>
      <c r="P5" s="43" t="s">
        <v>213</v>
      </c>
      <c r="Q5" s="43" t="s">
        <v>214</v>
      </c>
      <c r="R5" s="42" t="s">
        <v>201</v>
      </c>
    </row>
    <row r="6" spans="1:18" x14ac:dyDescent="0.2">
      <c r="A6" s="42">
        <v>632004</v>
      </c>
      <c r="B6" s="42">
        <v>212374273</v>
      </c>
      <c r="C6" s="43" t="s">
        <v>215</v>
      </c>
      <c r="D6" s="43" t="s">
        <v>216</v>
      </c>
      <c r="E6" s="43" t="s">
        <v>217</v>
      </c>
      <c r="F6" s="43" t="s">
        <v>18</v>
      </c>
      <c r="G6" s="42">
        <v>6460</v>
      </c>
      <c r="H6" s="43" t="s">
        <v>22</v>
      </c>
      <c r="I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chée. de Couvin,59  - 6460 CHIMAY</v>
      </c>
      <c r="J6" s="42">
        <v>56016</v>
      </c>
      <c r="K6" s="42">
        <v>10091635</v>
      </c>
      <c r="L6" s="43" t="s">
        <v>218</v>
      </c>
      <c r="M6" s="43" t="s">
        <v>196</v>
      </c>
      <c r="N6" s="43" t="s">
        <v>211</v>
      </c>
      <c r="O6" s="43" t="s">
        <v>219</v>
      </c>
      <c r="P6" s="43" t="s">
        <v>220</v>
      </c>
      <c r="Q6" s="43" t="s">
        <v>221</v>
      </c>
      <c r="R6" s="42" t="s">
        <v>201</v>
      </c>
    </row>
    <row r="7" spans="1:18" x14ac:dyDescent="0.2">
      <c r="A7" s="42">
        <v>632005</v>
      </c>
      <c r="B7" s="42">
        <v>212225211</v>
      </c>
      <c r="C7" s="43" t="s">
        <v>222</v>
      </c>
      <c r="D7" s="43" t="s">
        <v>223</v>
      </c>
      <c r="E7" s="43" t="s">
        <v>41</v>
      </c>
      <c r="F7" s="43" t="s">
        <v>18</v>
      </c>
      <c r="G7" s="42">
        <v>7060</v>
      </c>
      <c r="H7" s="43" t="s">
        <v>23</v>
      </c>
      <c r="I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Lombard,4  - 7060 SOIGNIES</v>
      </c>
      <c r="J7" s="42">
        <v>55040</v>
      </c>
      <c r="K7" s="42">
        <v>10091487</v>
      </c>
      <c r="L7" s="43" t="s">
        <v>224</v>
      </c>
      <c r="M7" s="43" t="s">
        <v>196</v>
      </c>
      <c r="N7" s="43" t="s">
        <v>211</v>
      </c>
      <c r="O7" s="43" t="s">
        <v>225</v>
      </c>
      <c r="P7" s="43" t="s">
        <v>226</v>
      </c>
      <c r="Q7" s="43" t="s">
        <v>227</v>
      </c>
      <c r="R7" s="42" t="s">
        <v>201</v>
      </c>
    </row>
    <row r="8" spans="1:18" ht="20.399999999999999" x14ac:dyDescent="0.2">
      <c r="A8" s="42">
        <v>632006</v>
      </c>
      <c r="B8" s="42">
        <v>216692060</v>
      </c>
      <c r="C8" s="43" t="s">
        <v>228</v>
      </c>
      <c r="D8" s="43" t="s">
        <v>229</v>
      </c>
      <c r="E8" s="43" t="s">
        <v>127</v>
      </c>
      <c r="F8" s="43" t="s">
        <v>18</v>
      </c>
      <c r="G8" s="42">
        <v>7191</v>
      </c>
      <c r="H8" s="43" t="s">
        <v>24</v>
      </c>
      <c r="I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des Martyrs,9  - 7191 ECAUSSINNES</v>
      </c>
      <c r="J8" s="42">
        <v>55050</v>
      </c>
      <c r="K8" s="42">
        <v>10091686</v>
      </c>
      <c r="L8" s="43" t="s">
        <v>230</v>
      </c>
      <c r="M8" s="43" t="s">
        <v>196</v>
      </c>
      <c r="N8" s="43" t="s">
        <v>197</v>
      </c>
      <c r="O8" s="43" t="s">
        <v>231</v>
      </c>
      <c r="P8" s="43" t="s">
        <v>232</v>
      </c>
      <c r="Q8" s="43" t="s">
        <v>233</v>
      </c>
      <c r="R8" s="42" t="s">
        <v>201</v>
      </c>
    </row>
    <row r="9" spans="1:18" ht="20.399999999999999" x14ac:dyDescent="0.2">
      <c r="A9" s="42">
        <v>632008</v>
      </c>
      <c r="B9" s="42">
        <v>212156123</v>
      </c>
      <c r="C9" s="43" t="s">
        <v>234</v>
      </c>
      <c r="D9" s="43" t="s">
        <v>235</v>
      </c>
      <c r="E9" s="43" t="s">
        <v>236</v>
      </c>
      <c r="F9" s="43" t="s">
        <v>18</v>
      </c>
      <c r="G9" s="42">
        <v>6180</v>
      </c>
      <c r="H9" s="43" t="s">
        <v>16</v>
      </c>
      <c r="I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Baudouin 1er,119  - 6180 COURCELLES</v>
      </c>
      <c r="J9" s="42">
        <v>52015</v>
      </c>
      <c r="K9" s="42">
        <v>10091465</v>
      </c>
      <c r="L9" s="43" t="s">
        <v>237</v>
      </c>
      <c r="M9" s="43" t="s">
        <v>196</v>
      </c>
      <c r="N9" s="43" t="s">
        <v>197</v>
      </c>
      <c r="O9" s="43" t="s">
        <v>238</v>
      </c>
      <c r="P9" s="43" t="s">
        <v>239</v>
      </c>
      <c r="Q9" s="43" t="s">
        <v>240</v>
      </c>
      <c r="R9" s="42" t="s">
        <v>201</v>
      </c>
    </row>
    <row r="10" spans="1:18" x14ac:dyDescent="0.2">
      <c r="A10" s="42">
        <v>632010</v>
      </c>
      <c r="B10" s="42">
        <v>207663043</v>
      </c>
      <c r="C10" s="43" t="s">
        <v>241</v>
      </c>
      <c r="D10" s="43" t="s">
        <v>242</v>
      </c>
      <c r="E10" s="43" t="s">
        <v>74</v>
      </c>
      <c r="F10" s="43" t="s">
        <v>18</v>
      </c>
      <c r="G10" s="42">
        <v>4000</v>
      </c>
      <c r="H10" s="43" t="s">
        <v>2</v>
      </c>
      <c r="I1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Saint-Jacques,13  - 4000 LIEGE</v>
      </c>
      <c r="J10" s="42">
        <v>62063</v>
      </c>
      <c r="K10" s="42">
        <v>10091343</v>
      </c>
      <c r="L10" s="43" t="s">
        <v>243</v>
      </c>
      <c r="M10" s="43" t="s">
        <v>196</v>
      </c>
      <c r="N10" s="43" t="s">
        <v>211</v>
      </c>
      <c r="O10" s="43" t="s">
        <v>244</v>
      </c>
      <c r="P10" s="43" t="s">
        <v>245</v>
      </c>
      <c r="Q10" s="43" t="s">
        <v>246</v>
      </c>
      <c r="R10" s="42" t="s">
        <v>201</v>
      </c>
    </row>
    <row r="11" spans="1:18" x14ac:dyDescent="0.2">
      <c r="A11" s="42">
        <v>632011</v>
      </c>
      <c r="B11" s="42">
        <v>212150084</v>
      </c>
      <c r="C11" s="43" t="s">
        <v>247</v>
      </c>
      <c r="D11" s="43" t="s">
        <v>248</v>
      </c>
      <c r="E11" s="43" t="s">
        <v>249</v>
      </c>
      <c r="F11" s="43" t="s">
        <v>18</v>
      </c>
      <c r="G11" s="42">
        <v>7170</v>
      </c>
      <c r="H11" s="43" t="s">
        <v>26</v>
      </c>
      <c r="I1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Albert Ier,1A  - 7170 Manage</v>
      </c>
      <c r="J11" s="42">
        <v>55086</v>
      </c>
      <c r="K11" s="42">
        <v>10091450</v>
      </c>
      <c r="L11" s="43" t="s">
        <v>250</v>
      </c>
      <c r="M11" s="43" t="s">
        <v>196</v>
      </c>
      <c r="N11" s="43" t="s">
        <v>211</v>
      </c>
      <c r="O11" s="43" t="s">
        <v>251</v>
      </c>
      <c r="P11" s="43" t="s">
        <v>252</v>
      </c>
      <c r="Q11" s="43" t="s">
        <v>253</v>
      </c>
      <c r="R11" s="42" t="s">
        <v>201</v>
      </c>
    </row>
    <row r="12" spans="1:18" ht="20.399999999999999" x14ac:dyDescent="0.2">
      <c r="A12" s="42">
        <v>632012</v>
      </c>
      <c r="B12" s="42">
        <v>212147809</v>
      </c>
      <c r="C12" s="43" t="s">
        <v>254</v>
      </c>
      <c r="D12" s="43" t="s">
        <v>255</v>
      </c>
      <c r="E12" s="43" t="s">
        <v>256</v>
      </c>
      <c r="F12" s="43" t="s">
        <v>18</v>
      </c>
      <c r="G12" s="42">
        <v>4540</v>
      </c>
      <c r="H12" s="43" t="s">
        <v>27</v>
      </c>
      <c r="I1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Chée Freddy Terwagne,76a  - 4540 AMAY</v>
      </c>
      <c r="J12" s="42">
        <v>61003</v>
      </c>
      <c r="K12" s="42">
        <v>10091445</v>
      </c>
      <c r="L12" s="43" t="s">
        <v>257</v>
      </c>
      <c r="M12" s="43" t="s">
        <v>196</v>
      </c>
      <c r="N12" s="43" t="s">
        <v>211</v>
      </c>
      <c r="O12" s="43" t="s">
        <v>258</v>
      </c>
      <c r="P12" s="43" t="s">
        <v>259</v>
      </c>
      <c r="Q12" s="43" t="s">
        <v>260</v>
      </c>
      <c r="R12" s="42" t="s">
        <v>201</v>
      </c>
    </row>
    <row r="13" spans="1:18" ht="20.399999999999999" x14ac:dyDescent="0.2">
      <c r="A13" s="42">
        <v>632014</v>
      </c>
      <c r="B13" s="42">
        <v>212353091</v>
      </c>
      <c r="C13" s="43" t="s">
        <v>261</v>
      </c>
      <c r="D13" s="43" t="s">
        <v>262</v>
      </c>
      <c r="E13" s="43" t="s">
        <v>28</v>
      </c>
      <c r="F13" s="43" t="s">
        <v>18</v>
      </c>
      <c r="G13" s="42">
        <v>7160</v>
      </c>
      <c r="H13" s="43" t="s">
        <v>29</v>
      </c>
      <c r="I1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 l'Eglise,24  - 7160 CHAPELLE-LEZ-HERLAIMONT</v>
      </c>
      <c r="J13" s="42">
        <v>52010</v>
      </c>
      <c r="K13" s="42">
        <v>10091565</v>
      </c>
      <c r="L13" s="43" t="s">
        <v>263</v>
      </c>
      <c r="M13" s="43" t="s">
        <v>196</v>
      </c>
      <c r="N13" s="43" t="s">
        <v>211</v>
      </c>
      <c r="O13" s="43" t="s">
        <v>264</v>
      </c>
      <c r="P13" s="43" t="s">
        <v>265</v>
      </c>
      <c r="Q13" s="43" t="s">
        <v>266</v>
      </c>
      <c r="R13" s="42" t="s">
        <v>201</v>
      </c>
    </row>
    <row r="14" spans="1:18" ht="20.399999999999999" x14ac:dyDescent="0.2">
      <c r="A14" s="42">
        <v>632016</v>
      </c>
      <c r="B14" s="42">
        <v>212144443</v>
      </c>
      <c r="C14" s="43" t="s">
        <v>267</v>
      </c>
      <c r="D14" s="43" t="s">
        <v>30</v>
      </c>
      <c r="E14" s="43" t="s">
        <v>31</v>
      </c>
      <c r="F14" s="43" t="s">
        <v>18</v>
      </c>
      <c r="G14" s="42">
        <v>7100</v>
      </c>
      <c r="H14" s="43" t="s">
        <v>268</v>
      </c>
      <c r="I1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 la Concorde,15  - 7100 La Louvière</v>
      </c>
      <c r="J14" s="42">
        <v>58001</v>
      </c>
      <c r="K14" s="42">
        <v>10091437</v>
      </c>
      <c r="L14" s="43" t="s">
        <v>269</v>
      </c>
      <c r="M14" s="43" t="s">
        <v>196</v>
      </c>
      <c r="N14" s="43" t="s">
        <v>211</v>
      </c>
      <c r="O14" s="43" t="s">
        <v>270</v>
      </c>
      <c r="P14" s="43" t="s">
        <v>271</v>
      </c>
      <c r="Q14" s="43" t="s">
        <v>272</v>
      </c>
      <c r="R14" s="42" t="s">
        <v>201</v>
      </c>
    </row>
    <row r="15" spans="1:18" ht="20.399999999999999" x14ac:dyDescent="0.2">
      <c r="A15" s="42">
        <v>632017</v>
      </c>
      <c r="B15" s="42">
        <v>212144443</v>
      </c>
      <c r="C15" s="43" t="s">
        <v>267</v>
      </c>
      <c r="D15" s="43" t="s">
        <v>30</v>
      </c>
      <c r="E15" s="43" t="s">
        <v>31</v>
      </c>
      <c r="F15" s="43" t="s">
        <v>18</v>
      </c>
      <c r="G15" s="42">
        <v>7100</v>
      </c>
      <c r="H15" s="43" t="s">
        <v>268</v>
      </c>
      <c r="I1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 la Concorde,15  - 7100 La Louvière</v>
      </c>
      <c r="J15" s="42">
        <v>58001</v>
      </c>
      <c r="K15" s="42">
        <v>10091437</v>
      </c>
      <c r="L15" s="43" t="s">
        <v>269</v>
      </c>
      <c r="M15" s="43" t="s">
        <v>196</v>
      </c>
      <c r="N15" s="43" t="s">
        <v>211</v>
      </c>
      <c r="O15" s="43" t="s">
        <v>270</v>
      </c>
      <c r="P15" s="43" t="s">
        <v>271</v>
      </c>
      <c r="Q15" s="43" t="s">
        <v>272</v>
      </c>
      <c r="R15" s="42" t="s">
        <v>201</v>
      </c>
    </row>
    <row r="16" spans="1:18" x14ac:dyDescent="0.2">
      <c r="A16" s="42">
        <v>632019</v>
      </c>
      <c r="B16" s="42">
        <v>207663043</v>
      </c>
      <c r="C16" s="43" t="s">
        <v>241</v>
      </c>
      <c r="D16" s="43" t="s">
        <v>242</v>
      </c>
      <c r="E16" s="43" t="s">
        <v>74</v>
      </c>
      <c r="F16" s="43" t="s">
        <v>18</v>
      </c>
      <c r="G16" s="42">
        <v>4000</v>
      </c>
      <c r="H16" s="43" t="s">
        <v>2</v>
      </c>
      <c r="I1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Saint-Jacques,13  - 4000 LIEGE</v>
      </c>
      <c r="J16" s="42">
        <v>62063</v>
      </c>
      <c r="K16" s="42">
        <v>10091343</v>
      </c>
      <c r="L16" s="43" t="s">
        <v>243</v>
      </c>
      <c r="M16" s="43" t="s">
        <v>196</v>
      </c>
      <c r="N16" s="43" t="s">
        <v>211</v>
      </c>
      <c r="O16" s="43" t="s">
        <v>244</v>
      </c>
      <c r="P16" s="43" t="s">
        <v>245</v>
      </c>
      <c r="Q16" s="43" t="s">
        <v>246</v>
      </c>
      <c r="R16" s="42" t="s">
        <v>201</v>
      </c>
    </row>
    <row r="17" spans="1:18" ht="20.399999999999999" x14ac:dyDescent="0.2">
      <c r="A17" s="42">
        <v>632020</v>
      </c>
      <c r="B17" s="42">
        <v>212351806</v>
      </c>
      <c r="C17" s="43" t="s">
        <v>273</v>
      </c>
      <c r="D17" s="43" t="s">
        <v>274</v>
      </c>
      <c r="E17" s="43" t="s">
        <v>275</v>
      </c>
      <c r="F17" s="43" t="s">
        <v>18</v>
      </c>
      <c r="G17" s="42">
        <v>5310</v>
      </c>
      <c r="H17" s="43" t="s">
        <v>276</v>
      </c>
      <c r="I1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la Poste,33  - 5310 LEUZE-LONGCHAMPS</v>
      </c>
      <c r="J17" s="42">
        <v>92035</v>
      </c>
      <c r="K17" s="42">
        <v>10091560</v>
      </c>
      <c r="L17" s="43" t="s">
        <v>277</v>
      </c>
      <c r="M17" s="43" t="s">
        <v>196</v>
      </c>
      <c r="N17" s="43" t="s">
        <v>211</v>
      </c>
      <c r="O17" s="43" t="s">
        <v>278</v>
      </c>
      <c r="P17" s="43" t="s">
        <v>279</v>
      </c>
      <c r="Q17" s="43" t="s">
        <v>280</v>
      </c>
      <c r="R17" s="42" t="s">
        <v>201</v>
      </c>
    </row>
    <row r="18" spans="1:18" ht="20.399999999999999" x14ac:dyDescent="0.2">
      <c r="A18" s="42">
        <v>632021</v>
      </c>
      <c r="B18" s="42">
        <v>212165427</v>
      </c>
      <c r="C18" s="43" t="s">
        <v>281</v>
      </c>
      <c r="D18" s="43" t="s">
        <v>282</v>
      </c>
      <c r="E18" s="43" t="s">
        <v>283</v>
      </c>
      <c r="F18" s="43" t="s">
        <v>18</v>
      </c>
      <c r="G18" s="42">
        <v>4102</v>
      </c>
      <c r="H18" s="43" t="s">
        <v>284</v>
      </c>
      <c r="I1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du Centenaire,400  - 4102 OUGREE</v>
      </c>
      <c r="J18" s="42">
        <v>62096</v>
      </c>
      <c r="K18" s="42">
        <v>10091485</v>
      </c>
      <c r="L18" s="43" t="s">
        <v>285</v>
      </c>
      <c r="M18" s="43" t="s">
        <v>196</v>
      </c>
      <c r="N18" s="43" t="s">
        <v>211</v>
      </c>
      <c r="O18" s="43" t="s">
        <v>286</v>
      </c>
      <c r="P18" s="43" t="s">
        <v>220</v>
      </c>
      <c r="Q18" s="43" t="s">
        <v>287</v>
      </c>
      <c r="R18" s="42" t="s">
        <v>201</v>
      </c>
    </row>
    <row r="19" spans="1:18" ht="20.399999999999999" x14ac:dyDescent="0.2">
      <c r="A19" s="42">
        <v>632023</v>
      </c>
      <c r="B19" s="42">
        <v>212365365</v>
      </c>
      <c r="C19" s="43" t="s">
        <v>288</v>
      </c>
      <c r="D19" s="43" t="s">
        <v>289</v>
      </c>
      <c r="E19" s="43" t="s">
        <v>290</v>
      </c>
      <c r="F19" s="43" t="s">
        <v>18</v>
      </c>
      <c r="G19" s="42">
        <v>4680</v>
      </c>
      <c r="H19" s="43" t="s">
        <v>33</v>
      </c>
      <c r="I1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Sur les Vignes,37  - 4680 OUPEYE</v>
      </c>
      <c r="J19" s="42">
        <v>62079</v>
      </c>
      <c r="K19" s="42">
        <v>10091606</v>
      </c>
      <c r="L19" s="43" t="s">
        <v>291</v>
      </c>
      <c r="M19" s="43" t="s">
        <v>196</v>
      </c>
      <c r="N19" s="43" t="s">
        <v>197</v>
      </c>
      <c r="O19" s="43" t="s">
        <v>292</v>
      </c>
      <c r="P19" s="43" t="s">
        <v>293</v>
      </c>
      <c r="Q19" s="43" t="s">
        <v>294</v>
      </c>
      <c r="R19" s="42" t="s">
        <v>201</v>
      </c>
    </row>
    <row r="20" spans="1:18" x14ac:dyDescent="0.2">
      <c r="A20" s="42">
        <v>632024</v>
      </c>
      <c r="B20" s="42">
        <v>212229565</v>
      </c>
      <c r="C20" s="43" t="s">
        <v>295</v>
      </c>
      <c r="D20" s="43" t="s">
        <v>296</v>
      </c>
      <c r="E20" s="43" t="s">
        <v>98</v>
      </c>
      <c r="F20" s="43" t="s">
        <v>18</v>
      </c>
      <c r="G20" s="42">
        <v>4800</v>
      </c>
      <c r="H20" s="43" t="s">
        <v>14</v>
      </c>
      <c r="I2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Collège,49  - 4800 VERVIERS</v>
      </c>
      <c r="J20" s="42">
        <v>63079</v>
      </c>
      <c r="K20" s="42">
        <v>10091498</v>
      </c>
      <c r="L20" s="43" t="s">
        <v>297</v>
      </c>
      <c r="M20" s="43" t="s">
        <v>196</v>
      </c>
      <c r="N20" s="43" t="s">
        <v>211</v>
      </c>
      <c r="O20" s="43" t="s">
        <v>298</v>
      </c>
      <c r="P20" s="43" t="s">
        <v>299</v>
      </c>
      <c r="Q20" s="43" t="s">
        <v>300</v>
      </c>
      <c r="R20" s="42" t="s">
        <v>201</v>
      </c>
    </row>
    <row r="21" spans="1:18" ht="20.399999999999999" x14ac:dyDescent="0.2">
      <c r="A21" s="42">
        <v>632028</v>
      </c>
      <c r="B21" s="42">
        <v>212368137</v>
      </c>
      <c r="C21" s="43" t="s">
        <v>301</v>
      </c>
      <c r="D21" s="43" t="s">
        <v>34</v>
      </c>
      <c r="E21" s="43" t="s">
        <v>35</v>
      </c>
      <c r="F21" s="43" t="s">
        <v>18</v>
      </c>
      <c r="G21" s="42">
        <v>6224</v>
      </c>
      <c r="H21" s="43" t="s">
        <v>36</v>
      </c>
      <c r="I2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Ferrer,18  - 6224 WANFERCEE-BAULET</v>
      </c>
      <c r="J21" s="42">
        <v>52021</v>
      </c>
      <c r="K21" s="42">
        <v>10091618</v>
      </c>
      <c r="L21" s="43" t="s">
        <v>302</v>
      </c>
      <c r="M21" s="43" t="s">
        <v>196</v>
      </c>
      <c r="N21" s="43" t="s">
        <v>211</v>
      </c>
      <c r="O21" s="43" t="s">
        <v>303</v>
      </c>
      <c r="P21" s="43" t="s">
        <v>669</v>
      </c>
      <c r="Q21" s="43" t="s">
        <v>304</v>
      </c>
      <c r="R21" s="42" t="s">
        <v>201</v>
      </c>
    </row>
    <row r="22" spans="1:18" x14ac:dyDescent="0.2">
      <c r="A22" s="42">
        <v>632029</v>
      </c>
      <c r="B22" s="42">
        <v>212358536</v>
      </c>
      <c r="C22" s="43" t="s">
        <v>305</v>
      </c>
      <c r="D22" s="43" t="s">
        <v>306</v>
      </c>
      <c r="E22" s="43" t="s">
        <v>74</v>
      </c>
      <c r="F22" s="43" t="s">
        <v>18</v>
      </c>
      <c r="G22" s="42">
        <v>6000</v>
      </c>
      <c r="H22" s="43" t="s">
        <v>4</v>
      </c>
      <c r="I2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Bld. Joseph II,13  - 6000 CHARLEROI</v>
      </c>
      <c r="J22" s="42">
        <v>52011</v>
      </c>
      <c r="K22" s="42">
        <v>10091581</v>
      </c>
      <c r="L22" s="43" t="s">
        <v>307</v>
      </c>
      <c r="M22" s="43" t="s">
        <v>196</v>
      </c>
      <c r="N22" s="43" t="s">
        <v>211</v>
      </c>
      <c r="O22" s="43" t="s">
        <v>308</v>
      </c>
      <c r="P22" s="43" t="s">
        <v>309</v>
      </c>
      <c r="Q22" s="43" t="s">
        <v>310</v>
      </c>
      <c r="R22" s="42" t="s">
        <v>201</v>
      </c>
    </row>
    <row r="23" spans="1:18" x14ac:dyDescent="0.2">
      <c r="A23" s="42">
        <v>632030</v>
      </c>
      <c r="B23" s="42">
        <v>212358536</v>
      </c>
      <c r="C23" s="43" t="s">
        <v>305</v>
      </c>
      <c r="D23" s="43" t="s">
        <v>306</v>
      </c>
      <c r="E23" s="43" t="s">
        <v>74</v>
      </c>
      <c r="F23" s="43" t="s">
        <v>18</v>
      </c>
      <c r="G23" s="42">
        <v>6000</v>
      </c>
      <c r="H23" s="43" t="s">
        <v>4</v>
      </c>
      <c r="I2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Bld. Joseph II,13  - 6000 CHARLEROI</v>
      </c>
      <c r="J23" s="42">
        <v>52011</v>
      </c>
      <c r="K23" s="42">
        <v>10091581</v>
      </c>
      <c r="L23" s="43" t="s">
        <v>307</v>
      </c>
      <c r="M23" s="43" t="s">
        <v>196</v>
      </c>
      <c r="N23" s="43" t="s">
        <v>211</v>
      </c>
      <c r="O23" s="43" t="s">
        <v>308</v>
      </c>
      <c r="P23" s="43" t="s">
        <v>309</v>
      </c>
      <c r="Q23" s="43" t="s">
        <v>310</v>
      </c>
      <c r="R23" s="42" t="s">
        <v>201</v>
      </c>
    </row>
    <row r="24" spans="1:18" x14ac:dyDescent="0.2">
      <c r="A24" s="42">
        <v>632031</v>
      </c>
      <c r="B24" s="42">
        <v>212358536</v>
      </c>
      <c r="C24" s="43" t="s">
        <v>305</v>
      </c>
      <c r="D24" s="43" t="s">
        <v>306</v>
      </c>
      <c r="E24" s="43" t="s">
        <v>74</v>
      </c>
      <c r="F24" s="43" t="s">
        <v>18</v>
      </c>
      <c r="G24" s="42">
        <v>6000</v>
      </c>
      <c r="H24" s="43" t="s">
        <v>4</v>
      </c>
      <c r="I2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Bld. Joseph II,13  - 6000 CHARLEROI</v>
      </c>
      <c r="J24" s="42">
        <v>52011</v>
      </c>
      <c r="K24" s="42">
        <v>10091581</v>
      </c>
      <c r="L24" s="43" t="s">
        <v>307</v>
      </c>
      <c r="M24" s="43" t="s">
        <v>196</v>
      </c>
      <c r="N24" s="43" t="s">
        <v>211</v>
      </c>
      <c r="O24" s="43" t="s">
        <v>308</v>
      </c>
      <c r="P24" s="43" t="s">
        <v>309</v>
      </c>
      <c r="Q24" s="43" t="s">
        <v>310</v>
      </c>
      <c r="R24" s="42" t="s">
        <v>201</v>
      </c>
    </row>
    <row r="25" spans="1:18" x14ac:dyDescent="0.2">
      <c r="A25" s="42">
        <v>632032</v>
      </c>
      <c r="B25" s="42">
        <v>212358536</v>
      </c>
      <c r="C25" s="43" t="s">
        <v>305</v>
      </c>
      <c r="D25" s="43" t="s">
        <v>306</v>
      </c>
      <c r="E25" s="43" t="s">
        <v>74</v>
      </c>
      <c r="F25" s="43" t="s">
        <v>18</v>
      </c>
      <c r="G25" s="42">
        <v>6000</v>
      </c>
      <c r="H25" s="43" t="s">
        <v>4</v>
      </c>
      <c r="I2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Bld. Joseph II,13  - 6000 CHARLEROI</v>
      </c>
      <c r="J25" s="42">
        <v>52011</v>
      </c>
      <c r="K25" s="42">
        <v>10091581</v>
      </c>
      <c r="L25" s="43" t="s">
        <v>307</v>
      </c>
      <c r="M25" s="43" t="s">
        <v>196</v>
      </c>
      <c r="N25" s="43" t="s">
        <v>211</v>
      </c>
      <c r="O25" s="43" t="s">
        <v>308</v>
      </c>
      <c r="P25" s="43" t="s">
        <v>309</v>
      </c>
      <c r="Q25" s="43" t="s">
        <v>310</v>
      </c>
      <c r="R25" s="42" t="s">
        <v>201</v>
      </c>
    </row>
    <row r="26" spans="1:18" ht="20.399999999999999" x14ac:dyDescent="0.2">
      <c r="A26" s="42">
        <v>632033</v>
      </c>
      <c r="B26" s="42">
        <v>216694238</v>
      </c>
      <c r="C26" s="43" t="s">
        <v>311</v>
      </c>
      <c r="D26" s="43" t="s">
        <v>312</v>
      </c>
      <c r="E26" s="43" t="s">
        <v>313</v>
      </c>
      <c r="F26" s="43" t="s">
        <v>18</v>
      </c>
      <c r="G26" s="42">
        <v>4671</v>
      </c>
      <c r="H26" s="43" t="s">
        <v>314</v>
      </c>
      <c r="I2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Esplanade de Cuyper Beniest,7/13  - 4671 Saive</v>
      </c>
      <c r="J26" s="42">
        <v>62119</v>
      </c>
      <c r="K26" s="42">
        <v>10091708</v>
      </c>
      <c r="L26" s="43" t="s">
        <v>315</v>
      </c>
      <c r="M26" s="43" t="s">
        <v>196</v>
      </c>
      <c r="N26" s="43" t="s">
        <v>197</v>
      </c>
      <c r="O26" s="43" t="s">
        <v>316</v>
      </c>
      <c r="P26" s="43" t="s">
        <v>317</v>
      </c>
      <c r="Q26" s="43" t="s">
        <v>318</v>
      </c>
      <c r="R26" s="42" t="s">
        <v>201</v>
      </c>
    </row>
    <row r="27" spans="1:18" ht="20.399999999999999" x14ac:dyDescent="0.2">
      <c r="A27" s="42">
        <v>632034</v>
      </c>
      <c r="B27" s="42">
        <v>212360714</v>
      </c>
      <c r="C27" s="43" t="s">
        <v>319</v>
      </c>
      <c r="D27" s="43" t="s">
        <v>38</v>
      </c>
      <c r="E27" s="43" t="s">
        <v>39</v>
      </c>
      <c r="F27" s="43" t="s">
        <v>18</v>
      </c>
      <c r="G27" s="42">
        <v>7090</v>
      </c>
      <c r="H27" s="43" t="s">
        <v>40</v>
      </c>
      <c r="I2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des Frères Dulait,19  - 7090 BRAINE-LE-COMTE</v>
      </c>
      <c r="J27" s="42">
        <v>55004</v>
      </c>
      <c r="K27" s="42">
        <v>10091592</v>
      </c>
      <c r="L27" s="43" t="s">
        <v>320</v>
      </c>
      <c r="M27" s="43" t="s">
        <v>196</v>
      </c>
      <c r="N27" s="43" t="s">
        <v>197</v>
      </c>
      <c r="O27" s="43" t="s">
        <v>321</v>
      </c>
      <c r="P27" s="43" t="s">
        <v>322</v>
      </c>
      <c r="Q27" s="43" t="s">
        <v>323</v>
      </c>
      <c r="R27" s="42" t="s">
        <v>201</v>
      </c>
    </row>
    <row r="28" spans="1:18" x14ac:dyDescent="0.2">
      <c r="A28" s="42">
        <v>632035</v>
      </c>
      <c r="B28" s="42">
        <v>212360318</v>
      </c>
      <c r="C28" s="43" t="s">
        <v>324</v>
      </c>
      <c r="D28" s="43" t="s">
        <v>325</v>
      </c>
      <c r="E28" s="43" t="s">
        <v>326</v>
      </c>
      <c r="F28" s="43" t="s">
        <v>18</v>
      </c>
      <c r="G28" s="42">
        <v>5620</v>
      </c>
      <c r="H28" s="43" t="s">
        <v>42</v>
      </c>
      <c r="I2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Verte ,30  - 5620 FLORENNES</v>
      </c>
      <c r="J28" s="42">
        <v>93022</v>
      </c>
      <c r="K28" s="42">
        <v>10091589</v>
      </c>
      <c r="L28" s="43" t="s">
        <v>327</v>
      </c>
      <c r="M28" s="43" t="s">
        <v>196</v>
      </c>
      <c r="N28" s="43" t="s">
        <v>197</v>
      </c>
      <c r="O28" s="43" t="s">
        <v>328</v>
      </c>
      <c r="P28" s="43" t="s">
        <v>329</v>
      </c>
      <c r="Q28" s="43" t="s">
        <v>330</v>
      </c>
      <c r="R28" s="42" t="s">
        <v>201</v>
      </c>
    </row>
    <row r="29" spans="1:18" ht="20.399999999999999" x14ac:dyDescent="0.2">
      <c r="A29" s="42">
        <v>632036</v>
      </c>
      <c r="B29" s="42">
        <v>467616610</v>
      </c>
      <c r="C29" s="43" t="s">
        <v>331</v>
      </c>
      <c r="D29" s="43" t="s">
        <v>120</v>
      </c>
      <c r="E29" s="43" t="s">
        <v>332</v>
      </c>
      <c r="F29" s="43" t="s">
        <v>18</v>
      </c>
      <c r="G29" s="42">
        <v>6927</v>
      </c>
      <c r="H29" s="43" t="s">
        <v>44</v>
      </c>
      <c r="I2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Saint Roch,154  - 6927 TELLIN</v>
      </c>
      <c r="J29" s="42">
        <v>84068</v>
      </c>
      <c r="K29" s="42">
        <v>10103697</v>
      </c>
      <c r="L29" s="43" t="s">
        <v>333</v>
      </c>
      <c r="M29" s="43" t="s">
        <v>196</v>
      </c>
      <c r="N29" s="43" t="s">
        <v>197</v>
      </c>
      <c r="O29" s="43" t="s">
        <v>334</v>
      </c>
      <c r="P29" s="43" t="s">
        <v>335</v>
      </c>
      <c r="Q29" s="43" t="s">
        <v>336</v>
      </c>
      <c r="R29" s="42" t="s">
        <v>337</v>
      </c>
    </row>
    <row r="30" spans="1:18" ht="20.399999999999999" x14ac:dyDescent="0.2">
      <c r="A30" s="42">
        <v>632037</v>
      </c>
      <c r="B30" s="42">
        <v>212366751</v>
      </c>
      <c r="C30" s="43" t="s">
        <v>338</v>
      </c>
      <c r="D30" s="43" t="s">
        <v>45</v>
      </c>
      <c r="E30" s="43" t="s">
        <v>46</v>
      </c>
      <c r="F30" s="43" t="s">
        <v>18</v>
      </c>
      <c r="G30" s="42">
        <v>7301</v>
      </c>
      <c r="H30" s="43" t="s">
        <v>13</v>
      </c>
      <c r="I3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la Fontaine,127  - 7301 HORNU</v>
      </c>
      <c r="J30" s="42">
        <v>53014</v>
      </c>
      <c r="K30" s="42">
        <v>10091612</v>
      </c>
      <c r="L30" s="43" t="s">
        <v>339</v>
      </c>
      <c r="M30" s="43" t="s">
        <v>196</v>
      </c>
      <c r="N30" s="43" t="s">
        <v>211</v>
      </c>
      <c r="O30" s="43" t="s">
        <v>340</v>
      </c>
      <c r="P30" s="43" t="s">
        <v>271</v>
      </c>
      <c r="Q30" s="43" t="s">
        <v>341</v>
      </c>
      <c r="R30" s="42" t="s">
        <v>201</v>
      </c>
    </row>
    <row r="31" spans="1:18" ht="20.399999999999999" x14ac:dyDescent="0.2">
      <c r="A31" s="42">
        <v>632038</v>
      </c>
      <c r="B31" s="42">
        <v>212360516</v>
      </c>
      <c r="C31" s="43" t="s">
        <v>342</v>
      </c>
      <c r="D31" s="43" t="s">
        <v>47</v>
      </c>
      <c r="E31" s="43" t="s">
        <v>48</v>
      </c>
      <c r="F31" s="43" t="s">
        <v>18</v>
      </c>
      <c r="G31" s="42">
        <v>6200</v>
      </c>
      <c r="H31" s="43" t="s">
        <v>49</v>
      </c>
      <c r="I3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Beau Moulin,80  - 6200 CHATELET</v>
      </c>
      <c r="J31" s="42">
        <v>52012</v>
      </c>
      <c r="K31" s="42">
        <v>10091591</v>
      </c>
      <c r="L31" s="43" t="s">
        <v>343</v>
      </c>
      <c r="M31" s="43" t="s">
        <v>196</v>
      </c>
      <c r="N31" s="43" t="s">
        <v>211</v>
      </c>
      <c r="O31" s="43" t="s">
        <v>344</v>
      </c>
      <c r="P31" s="43" t="s">
        <v>345</v>
      </c>
      <c r="Q31" s="43" t="s">
        <v>346</v>
      </c>
      <c r="R31" s="42" t="s">
        <v>201</v>
      </c>
    </row>
    <row r="32" spans="1:18" x14ac:dyDescent="0.2">
      <c r="A32" s="42">
        <v>632039</v>
      </c>
      <c r="B32" s="42">
        <v>207663043</v>
      </c>
      <c r="C32" s="43" t="s">
        <v>241</v>
      </c>
      <c r="D32" s="43" t="s">
        <v>242</v>
      </c>
      <c r="E32" s="43" t="s">
        <v>74</v>
      </c>
      <c r="F32" s="43" t="s">
        <v>18</v>
      </c>
      <c r="G32" s="42">
        <v>4000</v>
      </c>
      <c r="H32" s="43" t="s">
        <v>2</v>
      </c>
      <c r="I3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Saint-Jacques,13  - 4000 LIEGE</v>
      </c>
      <c r="J32" s="42">
        <v>62063</v>
      </c>
      <c r="K32" s="42">
        <v>10091343</v>
      </c>
      <c r="L32" s="43" t="s">
        <v>243</v>
      </c>
      <c r="M32" s="43" t="s">
        <v>196</v>
      </c>
      <c r="N32" s="43" t="s">
        <v>211</v>
      </c>
      <c r="O32" s="43" t="s">
        <v>244</v>
      </c>
      <c r="P32" s="43" t="s">
        <v>245</v>
      </c>
      <c r="Q32" s="43" t="s">
        <v>246</v>
      </c>
      <c r="R32" s="42" t="s">
        <v>201</v>
      </c>
    </row>
    <row r="33" spans="1:18" ht="20.399999999999999" x14ac:dyDescent="0.2">
      <c r="A33" s="42">
        <v>632040</v>
      </c>
      <c r="B33" s="42">
        <v>212349925</v>
      </c>
      <c r="C33" s="43" t="s">
        <v>347</v>
      </c>
      <c r="D33" s="43" t="s">
        <v>348</v>
      </c>
      <c r="E33" s="43" t="s">
        <v>349</v>
      </c>
      <c r="F33" s="43" t="s">
        <v>18</v>
      </c>
      <c r="G33" s="42">
        <v>4610</v>
      </c>
      <c r="H33" s="43" t="s">
        <v>50</v>
      </c>
      <c r="I3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de la Gare,64  - 4610 BEYNE-HEUSAY</v>
      </c>
      <c r="J33" s="42">
        <v>62015</v>
      </c>
      <c r="K33" s="42">
        <v>10091554</v>
      </c>
      <c r="L33" s="43" t="s">
        <v>350</v>
      </c>
      <c r="M33" s="43" t="s">
        <v>196</v>
      </c>
      <c r="N33" s="43" t="s">
        <v>197</v>
      </c>
      <c r="O33" s="43" t="s">
        <v>351</v>
      </c>
      <c r="P33" s="43" t="s">
        <v>352</v>
      </c>
      <c r="Q33" s="43" t="s">
        <v>353</v>
      </c>
      <c r="R33" s="42" t="s">
        <v>201</v>
      </c>
    </row>
    <row r="34" spans="1:18" ht="20.399999999999999" x14ac:dyDescent="0.2">
      <c r="A34" s="42">
        <v>632041</v>
      </c>
      <c r="B34" s="42">
        <v>212372293</v>
      </c>
      <c r="C34" s="43" t="s">
        <v>354</v>
      </c>
      <c r="D34" s="43" t="s">
        <v>51</v>
      </c>
      <c r="E34" s="43" t="s">
        <v>17</v>
      </c>
      <c r="F34" s="43" t="s">
        <v>18</v>
      </c>
      <c r="G34" s="42">
        <v>7080</v>
      </c>
      <c r="H34" s="43" t="s">
        <v>52</v>
      </c>
      <c r="I3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Chapitre,1  - 7080 FRAMERIES</v>
      </c>
      <c r="J34" s="42">
        <v>53028</v>
      </c>
      <c r="K34" s="42">
        <v>10091625</v>
      </c>
      <c r="L34" s="43" t="s">
        <v>355</v>
      </c>
      <c r="M34" s="43" t="s">
        <v>196</v>
      </c>
      <c r="N34" s="43" t="s">
        <v>211</v>
      </c>
      <c r="O34" s="43" t="s">
        <v>356</v>
      </c>
      <c r="P34" s="43" t="s">
        <v>357</v>
      </c>
      <c r="Q34" s="43" t="s">
        <v>358</v>
      </c>
      <c r="R34" s="42" t="s">
        <v>201</v>
      </c>
    </row>
    <row r="35" spans="1:18" ht="20.399999999999999" x14ac:dyDescent="0.2">
      <c r="A35" s="42">
        <v>632042</v>
      </c>
      <c r="B35" s="42">
        <v>212354180</v>
      </c>
      <c r="C35" s="43" t="s">
        <v>359</v>
      </c>
      <c r="D35" s="43" t="s">
        <v>360</v>
      </c>
      <c r="E35" s="43" t="s">
        <v>43</v>
      </c>
      <c r="F35" s="43" t="s">
        <v>18</v>
      </c>
      <c r="G35" s="42">
        <v>4051</v>
      </c>
      <c r="H35" s="43" t="s">
        <v>53</v>
      </c>
      <c r="I3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des Combattants,28  - 4051 CHAUDFONTAINE</v>
      </c>
      <c r="J35" s="42">
        <v>62022</v>
      </c>
      <c r="K35" s="42">
        <v>10091570</v>
      </c>
      <c r="L35" s="43" t="s">
        <v>361</v>
      </c>
      <c r="M35" s="43" t="s">
        <v>196</v>
      </c>
      <c r="N35" s="43" t="s">
        <v>211</v>
      </c>
      <c r="O35" s="43" t="s">
        <v>362</v>
      </c>
      <c r="P35" s="43" t="s">
        <v>363</v>
      </c>
      <c r="Q35" s="43" t="s">
        <v>364</v>
      </c>
      <c r="R35" s="42" t="s">
        <v>201</v>
      </c>
    </row>
    <row r="36" spans="1:18" ht="20.399999999999999" x14ac:dyDescent="0.2">
      <c r="A36" s="42">
        <v>632049</v>
      </c>
      <c r="B36" s="42">
        <v>212232139</v>
      </c>
      <c r="C36" s="43" t="s">
        <v>365</v>
      </c>
      <c r="D36" s="43" t="s">
        <v>54</v>
      </c>
      <c r="E36" s="43" t="s">
        <v>55</v>
      </c>
      <c r="F36" s="43" t="s">
        <v>18</v>
      </c>
      <c r="G36" s="42">
        <v>4300</v>
      </c>
      <c r="H36" s="43" t="s">
        <v>56</v>
      </c>
      <c r="I3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Sous-le-Château,34  - 4300 WAREMME</v>
      </c>
      <c r="J36" s="42">
        <v>64074</v>
      </c>
      <c r="K36" s="42">
        <v>10091506</v>
      </c>
      <c r="L36" s="43" t="s">
        <v>366</v>
      </c>
      <c r="M36" s="43" t="s">
        <v>196</v>
      </c>
      <c r="N36" s="43" t="s">
        <v>211</v>
      </c>
      <c r="O36" s="43" t="s">
        <v>367</v>
      </c>
      <c r="P36" s="43" t="s">
        <v>259</v>
      </c>
      <c r="Q36" s="43" t="s">
        <v>368</v>
      </c>
      <c r="R36" s="42" t="s">
        <v>201</v>
      </c>
    </row>
    <row r="37" spans="1:18" ht="20.399999999999999" x14ac:dyDescent="0.2">
      <c r="A37" s="42">
        <v>632050</v>
      </c>
      <c r="B37" s="42">
        <v>212352301</v>
      </c>
      <c r="C37" s="43" t="s">
        <v>369</v>
      </c>
      <c r="D37" s="43" t="s">
        <v>57</v>
      </c>
      <c r="E37" s="43" t="s">
        <v>81</v>
      </c>
      <c r="F37" s="43" t="s">
        <v>18</v>
      </c>
      <c r="G37" s="42">
        <v>6700</v>
      </c>
      <c r="H37" s="43" t="s">
        <v>58</v>
      </c>
      <c r="I3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Godefroid Kurth,2  - 6700 ARLON</v>
      </c>
      <c r="J37" s="42">
        <v>81001</v>
      </c>
      <c r="K37" s="42">
        <v>10091561</v>
      </c>
      <c r="L37" s="43" t="s">
        <v>370</v>
      </c>
      <c r="M37" s="43" t="s">
        <v>196</v>
      </c>
      <c r="N37" s="43" t="s">
        <v>211</v>
      </c>
      <c r="O37" s="43" t="s">
        <v>371</v>
      </c>
      <c r="P37" s="43" t="s">
        <v>372</v>
      </c>
      <c r="Q37" s="43" t="s">
        <v>373</v>
      </c>
      <c r="R37" s="42" t="s">
        <v>201</v>
      </c>
    </row>
    <row r="38" spans="1:18" ht="20.399999999999999" x14ac:dyDescent="0.2">
      <c r="A38" s="42">
        <v>632052</v>
      </c>
      <c r="B38" s="42">
        <v>212360417</v>
      </c>
      <c r="C38" s="43" t="s">
        <v>374</v>
      </c>
      <c r="D38" s="43" t="s">
        <v>59</v>
      </c>
      <c r="E38" s="43" t="s">
        <v>60</v>
      </c>
      <c r="F38" s="43" t="s">
        <v>18</v>
      </c>
      <c r="G38" s="42">
        <v>6140</v>
      </c>
      <c r="H38" s="43" t="s">
        <v>61</v>
      </c>
      <c r="I3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Cornille,3  - 6140 FONTAINE-L'EVEQUE</v>
      </c>
      <c r="J38" s="42">
        <v>52022</v>
      </c>
      <c r="K38" s="42">
        <v>10091590</v>
      </c>
      <c r="L38" s="43" t="s">
        <v>375</v>
      </c>
      <c r="M38" s="43" t="s">
        <v>196</v>
      </c>
      <c r="N38" s="43" t="s">
        <v>376</v>
      </c>
      <c r="O38" s="43" t="s">
        <v>377</v>
      </c>
      <c r="P38" s="43" t="s">
        <v>378</v>
      </c>
      <c r="Q38" s="43" t="s">
        <v>379</v>
      </c>
      <c r="R38" s="42" t="s">
        <v>201</v>
      </c>
    </row>
    <row r="39" spans="1:18" ht="20.399999999999999" x14ac:dyDescent="0.2">
      <c r="A39" s="42">
        <v>632053</v>
      </c>
      <c r="B39" s="42">
        <v>212149688</v>
      </c>
      <c r="C39" s="43" t="s">
        <v>380</v>
      </c>
      <c r="D39" s="43" t="s">
        <v>381</v>
      </c>
      <c r="E39" s="43" t="s">
        <v>17</v>
      </c>
      <c r="F39" s="43" t="s">
        <v>382</v>
      </c>
      <c r="G39" s="42">
        <v>4570</v>
      </c>
      <c r="H39" s="43" t="s">
        <v>62</v>
      </c>
      <c r="I3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 Belle-Maison,1   - 4570 MARCHIN</v>
      </c>
      <c r="J39" s="42">
        <v>61039</v>
      </c>
      <c r="K39" s="42">
        <v>10091449</v>
      </c>
      <c r="L39" s="43" t="s">
        <v>383</v>
      </c>
      <c r="M39" s="43" t="s">
        <v>196</v>
      </c>
      <c r="N39" s="43" t="s">
        <v>211</v>
      </c>
      <c r="O39" s="43" t="s">
        <v>384</v>
      </c>
      <c r="P39" s="43" t="s">
        <v>385</v>
      </c>
      <c r="Q39" s="43" t="s">
        <v>386</v>
      </c>
      <c r="R39" s="42" t="s">
        <v>201</v>
      </c>
    </row>
    <row r="40" spans="1:18" ht="20.399999999999999" x14ac:dyDescent="0.2">
      <c r="A40" s="42">
        <v>632056</v>
      </c>
      <c r="B40" s="42">
        <v>216691466</v>
      </c>
      <c r="C40" s="43" t="s">
        <v>387</v>
      </c>
      <c r="D40" s="43" t="s">
        <v>388</v>
      </c>
      <c r="E40" s="43" t="s">
        <v>63</v>
      </c>
      <c r="F40" s="43" t="s">
        <v>18</v>
      </c>
      <c r="G40" s="42">
        <v>7340</v>
      </c>
      <c r="H40" s="43" t="s">
        <v>64</v>
      </c>
      <c r="I4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 Pâturages,17  - 7340 PATURAGES</v>
      </c>
      <c r="J40" s="42">
        <v>53082</v>
      </c>
      <c r="K40" s="42">
        <v>10091680</v>
      </c>
      <c r="L40" s="43" t="s">
        <v>389</v>
      </c>
      <c r="M40" s="43" t="s">
        <v>196</v>
      </c>
      <c r="N40" s="43" t="s">
        <v>197</v>
      </c>
      <c r="O40" s="43" t="s">
        <v>390</v>
      </c>
      <c r="P40" s="43" t="s">
        <v>391</v>
      </c>
      <c r="Q40" s="43" t="s">
        <v>392</v>
      </c>
      <c r="R40" s="42" t="s">
        <v>201</v>
      </c>
    </row>
    <row r="41" spans="1:18" ht="20.399999999999999" x14ac:dyDescent="0.2">
      <c r="A41" s="42">
        <v>632057</v>
      </c>
      <c r="B41" s="42">
        <v>212226102</v>
      </c>
      <c r="C41" s="43" t="s">
        <v>393</v>
      </c>
      <c r="D41" s="43" t="s">
        <v>394</v>
      </c>
      <c r="E41" s="43" t="s">
        <v>79</v>
      </c>
      <c r="F41" s="43" t="s">
        <v>17</v>
      </c>
      <c r="G41" s="42">
        <v>4630</v>
      </c>
      <c r="H41" s="43" t="s">
        <v>65</v>
      </c>
      <c r="I4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la Siroperie,7 1 - 4630 SOUMAGNE</v>
      </c>
      <c r="J41" s="42">
        <v>62099</v>
      </c>
      <c r="K41" s="42">
        <v>10091491</v>
      </c>
      <c r="L41" s="43" t="s">
        <v>395</v>
      </c>
      <c r="M41" s="43" t="s">
        <v>196</v>
      </c>
      <c r="N41" s="43" t="s">
        <v>197</v>
      </c>
      <c r="O41" s="43" t="s">
        <v>396</v>
      </c>
      <c r="P41" s="43" t="s">
        <v>397</v>
      </c>
      <c r="Q41" s="43" t="s">
        <v>398</v>
      </c>
      <c r="R41" s="42" t="s">
        <v>201</v>
      </c>
    </row>
    <row r="42" spans="1:18" ht="20.399999999999999" x14ac:dyDescent="0.2">
      <c r="A42" s="42">
        <v>632059</v>
      </c>
      <c r="B42" s="42">
        <v>212365860</v>
      </c>
      <c r="C42" s="43" t="s">
        <v>399</v>
      </c>
      <c r="D42" s="43" t="s">
        <v>400</v>
      </c>
      <c r="E42" s="43" t="s">
        <v>81</v>
      </c>
      <c r="F42" s="43" t="s">
        <v>18</v>
      </c>
      <c r="G42" s="42">
        <v>6660</v>
      </c>
      <c r="H42" s="43" t="s">
        <v>66</v>
      </c>
      <c r="I4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Albert 1er,2  - 6660 HOUFFALIZE</v>
      </c>
      <c r="J42" s="42">
        <v>82014</v>
      </c>
      <c r="K42" s="42">
        <v>10091608</v>
      </c>
      <c r="L42" s="43" t="s">
        <v>401</v>
      </c>
      <c r="M42" s="43" t="s">
        <v>196</v>
      </c>
      <c r="N42" s="43" t="s">
        <v>197</v>
      </c>
      <c r="O42" s="43" t="s">
        <v>402</v>
      </c>
      <c r="P42" s="43" t="s">
        <v>403</v>
      </c>
      <c r="Q42" s="43" t="s">
        <v>404</v>
      </c>
      <c r="R42" s="42" t="s">
        <v>201</v>
      </c>
    </row>
    <row r="43" spans="1:18" x14ac:dyDescent="0.2">
      <c r="A43" s="42">
        <v>632060</v>
      </c>
      <c r="B43" s="42">
        <v>211085163</v>
      </c>
      <c r="C43" s="43" t="s">
        <v>405</v>
      </c>
      <c r="D43" s="43" t="s">
        <v>406</v>
      </c>
      <c r="E43" s="43" t="s">
        <v>407</v>
      </c>
      <c r="F43" s="43" t="s">
        <v>18</v>
      </c>
      <c r="G43" s="42">
        <v>5100</v>
      </c>
      <c r="H43" s="43" t="s">
        <v>67</v>
      </c>
      <c r="I4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Dave,165  - 5100 JAMBES</v>
      </c>
      <c r="J43" s="42">
        <v>92094</v>
      </c>
      <c r="K43" s="42">
        <v>10091362</v>
      </c>
      <c r="L43" s="43" t="s">
        <v>408</v>
      </c>
      <c r="M43" s="43" t="s">
        <v>196</v>
      </c>
      <c r="N43" s="43" t="s">
        <v>211</v>
      </c>
      <c r="O43" s="43" t="s">
        <v>409</v>
      </c>
      <c r="P43" s="43" t="s">
        <v>309</v>
      </c>
      <c r="Q43" s="43" t="s">
        <v>410</v>
      </c>
      <c r="R43" s="42" t="s">
        <v>201</v>
      </c>
    </row>
    <row r="44" spans="1:18" x14ac:dyDescent="0.2">
      <c r="A44" s="42">
        <v>632061</v>
      </c>
      <c r="B44" s="42">
        <v>212351410</v>
      </c>
      <c r="C44" s="43" t="s">
        <v>411</v>
      </c>
      <c r="D44" s="43" t="s">
        <v>68</v>
      </c>
      <c r="E44" s="43" t="s">
        <v>69</v>
      </c>
      <c r="F44" s="43" t="s">
        <v>18</v>
      </c>
      <c r="G44" s="42">
        <v>7800</v>
      </c>
      <c r="H44" s="43" t="s">
        <v>70</v>
      </c>
      <c r="I4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Bld. de l'Hôpital,71  - 7800 ATH</v>
      </c>
      <c r="J44" s="42">
        <v>51004</v>
      </c>
      <c r="K44" s="42">
        <v>10091558</v>
      </c>
      <c r="L44" s="43" t="s">
        <v>412</v>
      </c>
      <c r="M44" s="43" t="s">
        <v>196</v>
      </c>
      <c r="N44" s="43" t="s">
        <v>211</v>
      </c>
      <c r="O44" s="43" t="s">
        <v>413</v>
      </c>
      <c r="P44" s="43" t="s">
        <v>414</v>
      </c>
      <c r="Q44" s="43" t="s">
        <v>415</v>
      </c>
      <c r="R44" s="42" t="s">
        <v>201</v>
      </c>
    </row>
    <row r="45" spans="1:18" x14ac:dyDescent="0.2">
      <c r="A45" s="42">
        <v>632062</v>
      </c>
      <c r="B45" s="42">
        <v>212353487</v>
      </c>
      <c r="C45" s="43" t="s">
        <v>416</v>
      </c>
      <c r="D45" s="43" t="s">
        <v>417</v>
      </c>
      <c r="E45" s="43" t="s">
        <v>17</v>
      </c>
      <c r="F45" s="43" t="s">
        <v>18</v>
      </c>
      <c r="G45" s="42">
        <v>4130</v>
      </c>
      <c r="H45" s="43" t="s">
        <v>71</v>
      </c>
      <c r="I4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du Souvenir,1  - 4130 TILFF</v>
      </c>
      <c r="J45" s="42">
        <v>62032</v>
      </c>
      <c r="K45" s="42">
        <v>10091568</v>
      </c>
      <c r="L45" s="43" t="s">
        <v>418</v>
      </c>
      <c r="M45" s="43" t="s">
        <v>196</v>
      </c>
      <c r="N45" s="43" t="s">
        <v>211</v>
      </c>
      <c r="O45" s="43" t="s">
        <v>419</v>
      </c>
      <c r="P45" s="43" t="s">
        <v>420</v>
      </c>
      <c r="Q45" s="43" t="s">
        <v>421</v>
      </c>
      <c r="R45" s="42" t="s">
        <v>201</v>
      </c>
    </row>
    <row r="46" spans="1:18" x14ac:dyDescent="0.2">
      <c r="A46" s="42">
        <v>632063</v>
      </c>
      <c r="B46" s="42">
        <v>212163051</v>
      </c>
      <c r="C46" s="43" t="s">
        <v>422</v>
      </c>
      <c r="D46" s="43" t="s">
        <v>423</v>
      </c>
      <c r="E46" s="43" t="s">
        <v>18</v>
      </c>
      <c r="F46" s="43" t="s">
        <v>18</v>
      </c>
      <c r="G46" s="42">
        <v>7331</v>
      </c>
      <c r="H46" s="43" t="s">
        <v>424</v>
      </c>
      <c r="I4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Parc Communal,  - 7331 BAUDOUR</v>
      </c>
      <c r="J46" s="42">
        <v>53070</v>
      </c>
      <c r="K46" s="42">
        <v>10091480</v>
      </c>
      <c r="L46" s="43" t="s">
        <v>425</v>
      </c>
      <c r="M46" s="43" t="s">
        <v>196</v>
      </c>
      <c r="N46" s="43" t="s">
        <v>197</v>
      </c>
      <c r="O46" s="43" t="s">
        <v>426</v>
      </c>
      <c r="P46" s="43" t="s">
        <v>427</v>
      </c>
      <c r="Q46" s="43" t="s">
        <v>428</v>
      </c>
      <c r="R46" s="42" t="s">
        <v>201</v>
      </c>
    </row>
    <row r="47" spans="1:18" ht="20.399999999999999" x14ac:dyDescent="0.2">
      <c r="A47" s="42">
        <v>632065</v>
      </c>
      <c r="B47" s="42">
        <v>216697208</v>
      </c>
      <c r="C47" s="43" t="s">
        <v>429</v>
      </c>
      <c r="D47" s="43" t="s">
        <v>430</v>
      </c>
      <c r="E47" s="43" t="s">
        <v>128</v>
      </c>
      <c r="F47" s="43" t="s">
        <v>18</v>
      </c>
      <c r="G47" s="42">
        <v>5060</v>
      </c>
      <c r="H47" s="43" t="s">
        <v>73</v>
      </c>
      <c r="I4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Président Roosevelt,14  - 5060 TAMINES</v>
      </c>
      <c r="J47" s="42">
        <v>92137</v>
      </c>
      <c r="K47" s="42">
        <v>10091738</v>
      </c>
      <c r="L47" s="43" t="s">
        <v>431</v>
      </c>
      <c r="M47" s="43" t="s">
        <v>196</v>
      </c>
      <c r="N47" s="43" t="s">
        <v>211</v>
      </c>
      <c r="O47" s="43" t="s">
        <v>432</v>
      </c>
      <c r="P47" s="43" t="s">
        <v>433</v>
      </c>
      <c r="Q47" s="43" t="s">
        <v>434</v>
      </c>
      <c r="R47" s="42" t="s">
        <v>201</v>
      </c>
    </row>
    <row r="48" spans="1:18" ht="20.399999999999999" x14ac:dyDescent="0.2">
      <c r="A48" s="42">
        <v>632066</v>
      </c>
      <c r="B48" s="42">
        <v>216697604</v>
      </c>
      <c r="C48" s="43" t="s">
        <v>435</v>
      </c>
      <c r="D48" s="43" t="s">
        <v>436</v>
      </c>
      <c r="E48" s="43" t="s">
        <v>17</v>
      </c>
      <c r="F48" s="43" t="s">
        <v>18</v>
      </c>
      <c r="G48" s="42">
        <v>5030</v>
      </c>
      <c r="H48" s="43" t="s">
        <v>75</v>
      </c>
      <c r="I4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Chapelle Marion,1  - 5030 GEMBLOUX</v>
      </c>
      <c r="J48" s="42">
        <v>92142</v>
      </c>
      <c r="K48" s="42">
        <v>10091742</v>
      </c>
      <c r="L48" s="43" t="s">
        <v>437</v>
      </c>
      <c r="M48" s="43" t="s">
        <v>196</v>
      </c>
      <c r="N48" s="43" t="s">
        <v>197</v>
      </c>
      <c r="O48" s="43" t="s">
        <v>438</v>
      </c>
      <c r="P48" s="43" t="s">
        <v>439</v>
      </c>
      <c r="Q48" s="43" t="s">
        <v>440</v>
      </c>
      <c r="R48" s="42" t="s">
        <v>201</v>
      </c>
    </row>
    <row r="49" spans="1:18" ht="20.399999999999999" x14ac:dyDescent="0.2">
      <c r="A49" s="42">
        <v>632067</v>
      </c>
      <c r="B49" s="42">
        <v>212358932</v>
      </c>
      <c r="C49" s="43" t="s">
        <v>441</v>
      </c>
      <c r="D49" s="43" t="s">
        <v>442</v>
      </c>
      <c r="E49" s="43" t="s">
        <v>37</v>
      </c>
      <c r="F49" s="43" t="s">
        <v>18</v>
      </c>
      <c r="G49" s="42">
        <v>4040</v>
      </c>
      <c r="H49" s="43" t="s">
        <v>76</v>
      </c>
      <c r="I4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Jean Jaurès,45  - 4040 HERSTAL</v>
      </c>
      <c r="J49" s="42">
        <v>62051</v>
      </c>
      <c r="K49" s="42">
        <v>10091583</v>
      </c>
      <c r="L49" s="43" t="s">
        <v>443</v>
      </c>
      <c r="M49" s="43" t="s">
        <v>196</v>
      </c>
      <c r="N49" s="43" t="s">
        <v>211</v>
      </c>
      <c r="O49" s="43" t="s">
        <v>444</v>
      </c>
      <c r="P49" s="43" t="s">
        <v>445</v>
      </c>
      <c r="Q49" s="43" t="s">
        <v>446</v>
      </c>
      <c r="R49" s="42" t="s">
        <v>201</v>
      </c>
    </row>
    <row r="50" spans="1:18" ht="20.399999999999999" x14ac:dyDescent="0.2">
      <c r="A50" s="42">
        <v>632068</v>
      </c>
      <c r="B50" s="42">
        <v>862947632</v>
      </c>
      <c r="C50" s="43" t="s">
        <v>447</v>
      </c>
      <c r="D50" s="43" t="s">
        <v>77</v>
      </c>
      <c r="E50" s="43" t="s">
        <v>60</v>
      </c>
      <c r="F50" s="43" t="s">
        <v>18</v>
      </c>
      <c r="G50" s="42">
        <v>6940</v>
      </c>
      <c r="H50" s="43" t="s">
        <v>78</v>
      </c>
      <c r="I5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Chainrue,3  - 6940 BARVAUX-SUR-OURTHE</v>
      </c>
      <c r="J50" s="42">
        <v>83012</v>
      </c>
      <c r="K50" s="42">
        <v>10117872</v>
      </c>
      <c r="L50" s="43" t="s">
        <v>448</v>
      </c>
      <c r="M50" s="43" t="s">
        <v>196</v>
      </c>
      <c r="N50" s="43" t="s">
        <v>197</v>
      </c>
      <c r="O50" s="43" t="s">
        <v>449</v>
      </c>
      <c r="P50" s="43" t="s">
        <v>450</v>
      </c>
      <c r="Q50" s="43" t="s">
        <v>451</v>
      </c>
      <c r="R50" s="42" t="s">
        <v>337</v>
      </c>
    </row>
    <row r="51" spans="1:18" ht="20.399999999999999" x14ac:dyDescent="0.2">
      <c r="A51" s="42">
        <v>632070</v>
      </c>
      <c r="B51" s="42">
        <v>212158992</v>
      </c>
      <c r="C51" s="43" t="s">
        <v>452</v>
      </c>
      <c r="D51" s="43" t="s">
        <v>453</v>
      </c>
      <c r="E51" s="43" t="s">
        <v>454</v>
      </c>
      <c r="F51" s="43" t="s">
        <v>18</v>
      </c>
      <c r="G51" s="42">
        <v>7600</v>
      </c>
      <c r="H51" s="43" t="s">
        <v>80</v>
      </c>
      <c r="I5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Roucourt,85  - 7600 PERUWELZ</v>
      </c>
      <c r="J51" s="42">
        <v>57064</v>
      </c>
      <c r="K51" s="42">
        <v>10091472</v>
      </c>
      <c r="L51" s="43" t="s">
        <v>455</v>
      </c>
      <c r="M51" s="43" t="s">
        <v>196</v>
      </c>
      <c r="N51" s="43" t="s">
        <v>211</v>
      </c>
      <c r="O51" s="43" t="s">
        <v>456</v>
      </c>
      <c r="P51" s="43" t="s">
        <v>457</v>
      </c>
      <c r="Q51" s="43" t="s">
        <v>458</v>
      </c>
      <c r="R51" s="42" t="s">
        <v>201</v>
      </c>
    </row>
    <row r="52" spans="1:18" ht="20.399999999999999" x14ac:dyDescent="0.2">
      <c r="A52" s="42">
        <v>632072</v>
      </c>
      <c r="B52" s="42">
        <v>212230654</v>
      </c>
      <c r="C52" s="43" t="s">
        <v>459</v>
      </c>
      <c r="D52" s="43" t="s">
        <v>360</v>
      </c>
      <c r="E52" s="43" t="s">
        <v>81</v>
      </c>
      <c r="F52" s="43" t="s">
        <v>18</v>
      </c>
      <c r="G52" s="42">
        <v>6760</v>
      </c>
      <c r="H52" s="43" t="s">
        <v>82</v>
      </c>
      <c r="I5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des Combattants,2  - 6760 VIRTON</v>
      </c>
      <c r="J52" s="42">
        <v>85045</v>
      </c>
      <c r="K52" s="42">
        <v>10091501</v>
      </c>
      <c r="L52" s="43" t="s">
        <v>460</v>
      </c>
      <c r="M52" s="43" t="s">
        <v>196</v>
      </c>
      <c r="N52" s="43" t="s">
        <v>211</v>
      </c>
      <c r="O52" s="43" t="s">
        <v>461</v>
      </c>
      <c r="P52" s="43" t="s">
        <v>462</v>
      </c>
      <c r="Q52" s="43" t="s">
        <v>463</v>
      </c>
      <c r="R52" s="42" t="s">
        <v>201</v>
      </c>
    </row>
    <row r="53" spans="1:18" x14ac:dyDescent="0.2">
      <c r="A53" s="42">
        <v>632073</v>
      </c>
      <c r="B53" s="42">
        <v>212366058</v>
      </c>
      <c r="C53" s="43" t="s">
        <v>464</v>
      </c>
      <c r="D53" s="43" t="s">
        <v>465</v>
      </c>
      <c r="E53" s="43" t="s">
        <v>25</v>
      </c>
      <c r="F53" s="43" t="s">
        <v>18</v>
      </c>
      <c r="G53" s="42">
        <v>4620</v>
      </c>
      <c r="H53" s="43" t="s">
        <v>83</v>
      </c>
      <c r="I5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Marganne,10  - 4620 FLERON</v>
      </c>
      <c r="J53" s="42">
        <v>62038</v>
      </c>
      <c r="K53" s="42">
        <v>10091609</v>
      </c>
      <c r="L53" s="43" t="s">
        <v>466</v>
      </c>
      <c r="M53" s="43" t="s">
        <v>196</v>
      </c>
      <c r="N53" s="43" t="s">
        <v>211</v>
      </c>
      <c r="O53" s="43" t="s">
        <v>467</v>
      </c>
      <c r="P53" s="43" t="s">
        <v>445</v>
      </c>
      <c r="Q53" s="43" t="s">
        <v>468</v>
      </c>
      <c r="R53" s="42" t="s">
        <v>201</v>
      </c>
    </row>
    <row r="54" spans="1:18" x14ac:dyDescent="0.2">
      <c r="A54" s="42">
        <v>632075</v>
      </c>
      <c r="B54" s="42">
        <v>212153252</v>
      </c>
      <c r="C54" s="43" t="s">
        <v>469</v>
      </c>
      <c r="D54" s="43" t="s">
        <v>129</v>
      </c>
      <c r="E54" s="43" t="s">
        <v>72</v>
      </c>
      <c r="F54" s="43" t="s">
        <v>18</v>
      </c>
      <c r="G54" s="42">
        <v>7700</v>
      </c>
      <c r="H54" s="43" t="s">
        <v>130</v>
      </c>
      <c r="I5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Avenue Royale,5  - 7700 Mouscron</v>
      </c>
      <c r="J54" s="42">
        <v>57096</v>
      </c>
      <c r="K54" s="42">
        <v>10091456</v>
      </c>
      <c r="L54" s="43" t="s">
        <v>470</v>
      </c>
      <c r="M54" s="43" t="s">
        <v>196</v>
      </c>
      <c r="N54" s="43" t="s">
        <v>211</v>
      </c>
      <c r="O54" s="43" t="s">
        <v>471</v>
      </c>
      <c r="P54" s="43" t="s">
        <v>472</v>
      </c>
      <c r="Q54" s="43" t="s">
        <v>473</v>
      </c>
      <c r="R54" s="42" t="s">
        <v>201</v>
      </c>
    </row>
    <row r="55" spans="1:18" x14ac:dyDescent="0.2">
      <c r="A55" s="42">
        <v>632081</v>
      </c>
      <c r="B55" s="42">
        <v>212226201</v>
      </c>
      <c r="C55" s="43" t="s">
        <v>474</v>
      </c>
      <c r="D55" s="43" t="s">
        <v>84</v>
      </c>
      <c r="E55" s="43" t="s">
        <v>17</v>
      </c>
      <c r="F55" s="43" t="s">
        <v>18</v>
      </c>
      <c r="G55" s="42">
        <v>4140</v>
      </c>
      <c r="H55" s="43" t="s">
        <v>85</v>
      </c>
      <c r="I5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Centre,1  - 4140 SPRIMONT</v>
      </c>
      <c r="J55" s="42">
        <v>62100</v>
      </c>
      <c r="K55" s="42">
        <v>10091492</v>
      </c>
      <c r="L55" s="43" t="s">
        <v>475</v>
      </c>
      <c r="M55" s="43" t="s">
        <v>196</v>
      </c>
      <c r="N55" s="43" t="s">
        <v>197</v>
      </c>
      <c r="O55" s="43" t="s">
        <v>225</v>
      </c>
      <c r="P55" s="43" t="s">
        <v>476</v>
      </c>
      <c r="Q55" s="43" t="s">
        <v>477</v>
      </c>
      <c r="R55" s="42" t="s">
        <v>201</v>
      </c>
    </row>
    <row r="56" spans="1:18" x14ac:dyDescent="0.2">
      <c r="A56" s="42">
        <v>632083</v>
      </c>
      <c r="B56" s="42">
        <v>207888123</v>
      </c>
      <c r="C56" s="43" t="s">
        <v>478</v>
      </c>
      <c r="D56" s="43" t="s">
        <v>86</v>
      </c>
      <c r="E56" s="43" t="s">
        <v>87</v>
      </c>
      <c r="F56" s="43" t="s">
        <v>18</v>
      </c>
      <c r="G56" s="42">
        <v>1400</v>
      </c>
      <c r="H56" s="43" t="s">
        <v>3</v>
      </c>
      <c r="I5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Samiette,70  - 1400 NIVELLES</v>
      </c>
      <c r="J56" s="42">
        <v>25072</v>
      </c>
      <c r="K56" s="42">
        <v>10091352</v>
      </c>
      <c r="L56" s="43" t="s">
        <v>479</v>
      </c>
      <c r="M56" s="43" t="s">
        <v>196</v>
      </c>
      <c r="N56" s="43" t="s">
        <v>197</v>
      </c>
      <c r="O56" s="43" t="s">
        <v>480</v>
      </c>
      <c r="P56" s="43" t="s">
        <v>481</v>
      </c>
      <c r="Q56" s="43" t="s">
        <v>482</v>
      </c>
      <c r="R56" s="42" t="s">
        <v>201</v>
      </c>
    </row>
    <row r="57" spans="1:18" x14ac:dyDescent="0.2">
      <c r="A57" s="42">
        <v>632084</v>
      </c>
      <c r="B57" s="42">
        <v>212227684</v>
      </c>
      <c r="C57" s="43" t="s">
        <v>483</v>
      </c>
      <c r="D57" s="43" t="s">
        <v>484</v>
      </c>
      <c r="E57" s="43" t="s">
        <v>60</v>
      </c>
      <c r="F57" s="43" t="s">
        <v>18</v>
      </c>
      <c r="G57" s="42">
        <v>6530</v>
      </c>
      <c r="H57" s="43" t="s">
        <v>88</v>
      </c>
      <c r="I5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Drève des Alliés,3  - 6530 THUIN</v>
      </c>
      <c r="J57" s="42">
        <v>56078</v>
      </c>
      <c r="K57" s="42">
        <v>10091494</v>
      </c>
      <c r="L57" s="43" t="s">
        <v>485</v>
      </c>
      <c r="M57" s="43" t="s">
        <v>196</v>
      </c>
      <c r="N57" s="43" t="s">
        <v>197</v>
      </c>
      <c r="O57" s="43" t="s">
        <v>486</v>
      </c>
      <c r="P57" s="43" t="s">
        <v>487</v>
      </c>
      <c r="Q57" s="43" t="s">
        <v>488</v>
      </c>
      <c r="R57" s="42" t="s">
        <v>201</v>
      </c>
    </row>
    <row r="58" spans="1:18" ht="20.399999999999999" x14ac:dyDescent="0.2">
      <c r="A58" s="42">
        <v>632085</v>
      </c>
      <c r="B58" s="42">
        <v>212228872</v>
      </c>
      <c r="C58" s="43" t="s">
        <v>489</v>
      </c>
      <c r="D58" s="43" t="s">
        <v>490</v>
      </c>
      <c r="E58" s="43" t="s">
        <v>89</v>
      </c>
      <c r="F58" s="43" t="s">
        <v>18</v>
      </c>
      <c r="G58" s="42">
        <v>1480</v>
      </c>
      <c r="H58" s="43" t="s">
        <v>90</v>
      </c>
      <c r="I5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des Frères Taymans,32  - 1480 TUBIZE</v>
      </c>
      <c r="J58" s="42">
        <v>25105</v>
      </c>
      <c r="K58" s="42">
        <v>10091495</v>
      </c>
      <c r="L58" s="43" t="s">
        <v>491</v>
      </c>
      <c r="M58" s="43" t="s">
        <v>196</v>
      </c>
      <c r="N58" s="43" t="s">
        <v>211</v>
      </c>
      <c r="O58" s="43" t="s">
        <v>492</v>
      </c>
      <c r="P58" s="43" t="s">
        <v>493</v>
      </c>
      <c r="Q58" s="43" t="s">
        <v>494</v>
      </c>
      <c r="R58" s="42" t="s">
        <v>201</v>
      </c>
    </row>
    <row r="59" spans="1:18" ht="20.399999999999999" x14ac:dyDescent="0.2">
      <c r="A59" s="42">
        <v>632086</v>
      </c>
      <c r="B59" s="42">
        <v>212159586</v>
      </c>
      <c r="C59" s="43" t="s">
        <v>495</v>
      </c>
      <c r="D59" s="43" t="s">
        <v>496</v>
      </c>
      <c r="E59" s="43" t="s">
        <v>497</v>
      </c>
      <c r="F59" s="43" t="s">
        <v>18</v>
      </c>
      <c r="G59" s="42">
        <v>7390</v>
      </c>
      <c r="H59" s="43" t="s">
        <v>498</v>
      </c>
      <c r="I5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Jules Destrée,352  - 7390 Quaregnon</v>
      </c>
      <c r="J59" s="42">
        <v>53065</v>
      </c>
      <c r="K59" s="42">
        <v>10091475</v>
      </c>
      <c r="L59" s="43" t="s">
        <v>499</v>
      </c>
      <c r="M59" s="43" t="s">
        <v>196</v>
      </c>
      <c r="N59" s="43" t="s">
        <v>211</v>
      </c>
      <c r="O59" s="43" t="s">
        <v>500</v>
      </c>
      <c r="P59" s="43" t="s">
        <v>372</v>
      </c>
      <c r="Q59" s="43" t="s">
        <v>501</v>
      </c>
      <c r="R59" s="42" t="s">
        <v>201</v>
      </c>
    </row>
    <row r="60" spans="1:18" ht="20.399999999999999" x14ac:dyDescent="0.2">
      <c r="A60" s="42">
        <v>632087</v>
      </c>
      <c r="B60" s="42">
        <v>212357348</v>
      </c>
      <c r="C60" s="43" t="s">
        <v>502</v>
      </c>
      <c r="D60" s="43" t="s">
        <v>503</v>
      </c>
      <c r="E60" s="43" t="s">
        <v>504</v>
      </c>
      <c r="F60" s="43" t="s">
        <v>18</v>
      </c>
      <c r="G60" s="42">
        <v>7780</v>
      </c>
      <c r="H60" s="43" t="s">
        <v>505</v>
      </c>
      <c r="I6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Ten-Brielen(COM),160  - 7780 Comines-Warneton</v>
      </c>
      <c r="J60" s="42">
        <v>57097</v>
      </c>
      <c r="K60" s="42">
        <v>10091578</v>
      </c>
      <c r="L60" s="43" t="s">
        <v>506</v>
      </c>
      <c r="M60" s="43" t="s">
        <v>196</v>
      </c>
      <c r="N60" s="43" t="s">
        <v>211</v>
      </c>
      <c r="O60" s="43" t="s">
        <v>507</v>
      </c>
      <c r="P60" s="43" t="s">
        <v>493</v>
      </c>
      <c r="Q60" s="43" t="s">
        <v>508</v>
      </c>
      <c r="R60" s="42" t="s">
        <v>201</v>
      </c>
    </row>
    <row r="61" spans="1:18" ht="20.399999999999999" x14ac:dyDescent="0.2">
      <c r="A61" s="42">
        <v>632088</v>
      </c>
      <c r="B61" s="42">
        <v>212350717</v>
      </c>
      <c r="C61" s="43" t="s">
        <v>509</v>
      </c>
      <c r="D61" s="43" t="s">
        <v>510</v>
      </c>
      <c r="E61" s="43" t="s">
        <v>25</v>
      </c>
      <c r="F61" s="43" t="s">
        <v>18</v>
      </c>
      <c r="G61" s="42">
        <v>7321</v>
      </c>
      <c r="H61" s="43" t="s">
        <v>511</v>
      </c>
      <c r="I6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Joseph Wauters(BLA),10  - 7321 Bernissart</v>
      </c>
      <c r="J61" s="42">
        <v>51009</v>
      </c>
      <c r="K61" s="42">
        <v>10091556</v>
      </c>
      <c r="L61" s="43" t="s">
        <v>512</v>
      </c>
      <c r="M61" s="43" t="s">
        <v>196</v>
      </c>
      <c r="N61" s="43" t="s">
        <v>211</v>
      </c>
      <c r="O61" s="43" t="s">
        <v>513</v>
      </c>
      <c r="P61" s="43" t="s">
        <v>514</v>
      </c>
      <c r="Q61" s="43" t="s">
        <v>515</v>
      </c>
      <c r="R61" s="42" t="s">
        <v>201</v>
      </c>
    </row>
    <row r="62" spans="1:18" ht="20.399999999999999" x14ac:dyDescent="0.2">
      <c r="A62" s="42">
        <v>632089</v>
      </c>
      <c r="B62" s="42">
        <v>212156321</v>
      </c>
      <c r="C62" s="43" t="s">
        <v>516</v>
      </c>
      <c r="D62" s="43" t="s">
        <v>517</v>
      </c>
      <c r="E62" s="43" t="s">
        <v>94</v>
      </c>
      <c r="F62" s="43" t="s">
        <v>18</v>
      </c>
      <c r="G62" s="42">
        <v>7130</v>
      </c>
      <c r="H62" s="43" t="s">
        <v>518</v>
      </c>
      <c r="I6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la Triperie(BIN),16  - 7130 Binche</v>
      </c>
      <c r="J62" s="42">
        <v>58002</v>
      </c>
      <c r="K62" s="42">
        <v>10091466</v>
      </c>
      <c r="L62" s="43" t="s">
        <v>519</v>
      </c>
      <c r="M62" s="43" t="s">
        <v>196</v>
      </c>
      <c r="N62" s="43" t="s">
        <v>520</v>
      </c>
      <c r="O62" s="43" t="s">
        <v>521</v>
      </c>
      <c r="P62" s="43" t="s">
        <v>522</v>
      </c>
      <c r="Q62" s="43" t="s">
        <v>523</v>
      </c>
      <c r="R62" s="42" t="s">
        <v>201</v>
      </c>
    </row>
    <row r="63" spans="1:18" ht="20.399999999999999" x14ac:dyDescent="0.2">
      <c r="A63" s="42">
        <v>632102</v>
      </c>
      <c r="B63" s="42">
        <v>411532002</v>
      </c>
      <c r="C63" s="43" t="s">
        <v>524</v>
      </c>
      <c r="D63" s="43" t="s">
        <v>525</v>
      </c>
      <c r="E63" s="43" t="s">
        <v>526</v>
      </c>
      <c r="F63" s="43" t="s">
        <v>18</v>
      </c>
      <c r="G63" s="42">
        <v>5060</v>
      </c>
      <c r="H63" s="43" t="s">
        <v>527</v>
      </c>
      <c r="I6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des Glaces nationales,142-144  - 5060 AUVELAIS</v>
      </c>
      <c r="J63" s="42">
        <v>92140</v>
      </c>
      <c r="K63" s="42">
        <v>10093526</v>
      </c>
      <c r="L63" s="43" t="s">
        <v>528</v>
      </c>
      <c r="M63" s="43" t="s">
        <v>529</v>
      </c>
      <c r="N63" s="43" t="s">
        <v>197</v>
      </c>
      <c r="O63" s="43" t="s">
        <v>530</v>
      </c>
      <c r="P63" s="43" t="s">
        <v>531</v>
      </c>
      <c r="Q63" s="43" t="s">
        <v>532</v>
      </c>
      <c r="R63" s="42" t="s">
        <v>533</v>
      </c>
    </row>
    <row r="64" spans="1:18" x14ac:dyDescent="0.2">
      <c r="A64" s="42">
        <v>632105</v>
      </c>
      <c r="B64" s="42">
        <v>465659089</v>
      </c>
      <c r="C64" s="43" t="s">
        <v>534</v>
      </c>
      <c r="D64" s="43" t="s">
        <v>92</v>
      </c>
      <c r="E64" s="43" t="s">
        <v>79</v>
      </c>
      <c r="F64" s="43" t="s">
        <v>18</v>
      </c>
      <c r="G64" s="42">
        <v>1400</v>
      </c>
      <c r="H64" s="43" t="s">
        <v>3</v>
      </c>
      <c r="I6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aux Souris,7  - 1400 NIVELLES</v>
      </c>
      <c r="J64" s="42">
        <v>25072</v>
      </c>
      <c r="K64" s="42">
        <v>10103348</v>
      </c>
      <c r="L64" s="43" t="s">
        <v>535</v>
      </c>
      <c r="M64" s="43" t="s">
        <v>536</v>
      </c>
      <c r="N64" s="43" t="s">
        <v>197</v>
      </c>
      <c r="O64" s="43" t="s">
        <v>537</v>
      </c>
      <c r="P64" s="43" t="s">
        <v>538</v>
      </c>
      <c r="Q64" s="43" t="s">
        <v>539</v>
      </c>
      <c r="R64" s="42" t="s">
        <v>533</v>
      </c>
    </row>
    <row r="65" spans="1:18" ht="20.399999999999999" x14ac:dyDescent="0.2">
      <c r="A65" s="42">
        <v>632106</v>
      </c>
      <c r="B65" s="42">
        <v>408018622</v>
      </c>
      <c r="C65" s="43" t="s">
        <v>93</v>
      </c>
      <c r="D65" s="43" t="s">
        <v>540</v>
      </c>
      <c r="E65" s="43" t="s">
        <v>91</v>
      </c>
      <c r="F65" s="43" t="s">
        <v>18</v>
      </c>
      <c r="G65" s="42">
        <v>6000</v>
      </c>
      <c r="H65" s="43" t="s">
        <v>4</v>
      </c>
      <c r="I6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Boulevard Jacques Bertrand,8  - 6000 CHARLEROI</v>
      </c>
      <c r="J65" s="42">
        <v>52011</v>
      </c>
      <c r="K65" s="42">
        <v>10093067</v>
      </c>
      <c r="L65" s="43" t="s">
        <v>541</v>
      </c>
      <c r="M65" s="43" t="s">
        <v>196</v>
      </c>
      <c r="N65" s="43" t="s">
        <v>211</v>
      </c>
      <c r="O65" s="43" t="s">
        <v>542</v>
      </c>
      <c r="P65" s="43" t="s">
        <v>279</v>
      </c>
      <c r="Q65" s="43" t="s">
        <v>543</v>
      </c>
      <c r="R65" s="42" t="s">
        <v>533</v>
      </c>
    </row>
    <row r="66" spans="1:18" ht="20.399999999999999" x14ac:dyDescent="0.2">
      <c r="A66" s="42">
        <v>632107</v>
      </c>
      <c r="B66" s="42">
        <v>445076580</v>
      </c>
      <c r="C66" s="43" t="s">
        <v>544</v>
      </c>
      <c r="D66" s="43" t="s">
        <v>545</v>
      </c>
      <c r="E66" s="43" t="s">
        <v>95</v>
      </c>
      <c r="F66" s="43" t="s">
        <v>18</v>
      </c>
      <c r="G66" s="42">
        <v>4280</v>
      </c>
      <c r="H66" s="43" t="s">
        <v>5</v>
      </c>
      <c r="I6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Zénobe Gramme,42  - 4280 HANNUT</v>
      </c>
      <c r="J66" s="42">
        <v>64034</v>
      </c>
      <c r="K66" s="42">
        <v>10099490</v>
      </c>
      <c r="L66" s="43" t="s">
        <v>546</v>
      </c>
      <c r="M66" s="43" t="s">
        <v>529</v>
      </c>
      <c r="N66" s="43" t="s">
        <v>197</v>
      </c>
      <c r="O66" s="43" t="s">
        <v>547</v>
      </c>
      <c r="P66" s="43" t="s">
        <v>548</v>
      </c>
      <c r="Q66" s="43" t="s">
        <v>549</v>
      </c>
      <c r="R66" s="42" t="s">
        <v>533</v>
      </c>
    </row>
    <row r="67" spans="1:18" x14ac:dyDescent="0.2">
      <c r="A67" s="42">
        <v>632114</v>
      </c>
      <c r="B67" s="42">
        <v>409115415</v>
      </c>
      <c r="C67" s="43" t="s">
        <v>550</v>
      </c>
      <c r="D67" s="43" t="s">
        <v>551</v>
      </c>
      <c r="E67" s="43" t="s">
        <v>552</v>
      </c>
      <c r="F67" s="43" t="s">
        <v>18</v>
      </c>
      <c r="G67" s="42">
        <v>4041</v>
      </c>
      <c r="H67" s="43" t="s">
        <v>553</v>
      </c>
      <c r="I6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Vert Vinâve,60  - 4041 VOTTEM</v>
      </c>
      <c r="J67" s="42">
        <v>62051</v>
      </c>
      <c r="K67" s="42">
        <v>10093232</v>
      </c>
      <c r="L67" s="43" t="s">
        <v>554</v>
      </c>
      <c r="M67" s="43" t="s">
        <v>196</v>
      </c>
      <c r="N67" s="43" t="s">
        <v>211</v>
      </c>
      <c r="O67" s="43" t="s">
        <v>555</v>
      </c>
      <c r="P67" s="43" t="s">
        <v>556</v>
      </c>
      <c r="Q67" s="43" t="s">
        <v>557</v>
      </c>
      <c r="R67" s="42" t="s">
        <v>533</v>
      </c>
    </row>
    <row r="68" spans="1:18" ht="20.399999999999999" x14ac:dyDescent="0.2">
      <c r="A68" s="42">
        <v>632115</v>
      </c>
      <c r="B68" s="42">
        <v>477431723</v>
      </c>
      <c r="C68" s="43" t="s">
        <v>96</v>
      </c>
      <c r="D68" s="43" t="s">
        <v>97</v>
      </c>
      <c r="E68" s="43" t="s">
        <v>98</v>
      </c>
      <c r="F68" s="43" t="s">
        <v>18</v>
      </c>
      <c r="G68" s="42">
        <v>4960</v>
      </c>
      <c r="H68" s="43" t="s">
        <v>6</v>
      </c>
      <c r="I6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Jean-Hubert Cavens,49  - 4960 MALMEDY</v>
      </c>
      <c r="J68" s="42">
        <v>63049</v>
      </c>
      <c r="K68" s="42">
        <v>10105186</v>
      </c>
      <c r="L68" s="43" t="s">
        <v>558</v>
      </c>
      <c r="M68" s="43" t="s">
        <v>529</v>
      </c>
      <c r="N68" s="43" t="s">
        <v>211</v>
      </c>
      <c r="O68" s="43" t="s">
        <v>559</v>
      </c>
      <c r="P68" s="43" t="s">
        <v>560</v>
      </c>
      <c r="Q68" s="43" t="s">
        <v>561</v>
      </c>
      <c r="R68" s="42" t="s">
        <v>533</v>
      </c>
    </row>
    <row r="69" spans="1:18" x14ac:dyDescent="0.2">
      <c r="A69" s="42">
        <v>632117</v>
      </c>
      <c r="B69" s="42">
        <v>456562469</v>
      </c>
      <c r="C69" s="43" t="s">
        <v>562</v>
      </c>
      <c r="D69" s="43" t="s">
        <v>563</v>
      </c>
      <c r="E69" s="43" t="s">
        <v>564</v>
      </c>
      <c r="F69" s="43" t="s">
        <v>18</v>
      </c>
      <c r="G69" s="42">
        <v>6000</v>
      </c>
      <c r="H69" s="43" t="s">
        <v>4</v>
      </c>
      <c r="I6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Léopold,36  - 6000 CHARLEROI</v>
      </c>
      <c r="J69" s="42">
        <v>52011</v>
      </c>
      <c r="K69" s="42">
        <v>10101504</v>
      </c>
      <c r="L69" s="43" t="s">
        <v>565</v>
      </c>
      <c r="M69" s="43" t="s">
        <v>196</v>
      </c>
      <c r="N69" s="43" t="s">
        <v>211</v>
      </c>
      <c r="O69" s="43" t="s">
        <v>566</v>
      </c>
      <c r="P69" s="43" t="s">
        <v>279</v>
      </c>
      <c r="Q69" s="43" t="s">
        <v>567</v>
      </c>
      <c r="R69" s="42" t="s">
        <v>533</v>
      </c>
    </row>
    <row r="70" spans="1:18" x14ac:dyDescent="0.2">
      <c r="A70" s="42">
        <v>632118</v>
      </c>
      <c r="B70" s="42">
        <v>423570195</v>
      </c>
      <c r="C70" s="43" t="s">
        <v>99</v>
      </c>
      <c r="D70" s="43" t="s">
        <v>100</v>
      </c>
      <c r="E70" s="43" t="s">
        <v>39</v>
      </c>
      <c r="F70" s="43" t="s">
        <v>18</v>
      </c>
      <c r="G70" s="42">
        <v>4000</v>
      </c>
      <c r="H70" s="43" t="s">
        <v>2</v>
      </c>
      <c r="I7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Maghin,19  - 4000 LIEGE</v>
      </c>
      <c r="J70" s="42">
        <v>62063</v>
      </c>
      <c r="K70" s="42">
        <v>10095682</v>
      </c>
      <c r="L70" s="43" t="s">
        <v>568</v>
      </c>
      <c r="M70" s="43" t="s">
        <v>569</v>
      </c>
      <c r="N70" s="43" t="s">
        <v>211</v>
      </c>
      <c r="O70" s="43" t="s">
        <v>570</v>
      </c>
      <c r="P70" s="43" t="s">
        <v>571</v>
      </c>
      <c r="Q70" s="43" t="s">
        <v>572</v>
      </c>
      <c r="R70" s="42" t="s">
        <v>533</v>
      </c>
    </row>
    <row r="71" spans="1:18" x14ac:dyDescent="0.2">
      <c r="A71" s="42">
        <v>632120</v>
      </c>
      <c r="B71" s="42">
        <v>460322804</v>
      </c>
      <c r="C71" s="43" t="s">
        <v>573</v>
      </c>
      <c r="D71" s="43" t="s">
        <v>574</v>
      </c>
      <c r="E71" s="43" t="s">
        <v>37</v>
      </c>
      <c r="F71" s="43" t="s">
        <v>18</v>
      </c>
      <c r="G71" s="42">
        <v>4100</v>
      </c>
      <c r="H71" s="43" t="s">
        <v>7</v>
      </c>
      <c r="I7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Papillon,45  - 4100 SERAING</v>
      </c>
      <c r="J71" s="42">
        <v>62096</v>
      </c>
      <c r="K71" s="42">
        <v>10102246</v>
      </c>
      <c r="L71" s="43" t="s">
        <v>575</v>
      </c>
      <c r="M71" s="43" t="s">
        <v>196</v>
      </c>
      <c r="N71" s="43" t="s">
        <v>211</v>
      </c>
      <c r="O71" s="43" t="s">
        <v>576</v>
      </c>
      <c r="P71" s="43" t="s">
        <v>577</v>
      </c>
      <c r="Q71" s="43" t="s">
        <v>578</v>
      </c>
      <c r="R71" s="42" t="s">
        <v>533</v>
      </c>
    </row>
    <row r="72" spans="1:18" x14ac:dyDescent="0.2">
      <c r="A72" s="42">
        <v>632122</v>
      </c>
      <c r="B72" s="42">
        <v>479209395</v>
      </c>
      <c r="C72" s="43" t="s">
        <v>579</v>
      </c>
      <c r="D72" s="43" t="s">
        <v>580</v>
      </c>
      <c r="E72" s="43" t="s">
        <v>101</v>
      </c>
      <c r="F72" s="43" t="s">
        <v>18</v>
      </c>
      <c r="G72" s="42">
        <v>4000</v>
      </c>
      <c r="H72" s="43" t="s">
        <v>2</v>
      </c>
      <c r="I7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Saint Laurent,174  - 4000 LIEGE</v>
      </c>
      <c r="J72" s="42">
        <v>62063</v>
      </c>
      <c r="K72" s="42">
        <v>10105603</v>
      </c>
      <c r="L72" s="43" t="s">
        <v>581</v>
      </c>
      <c r="M72" s="43" t="s">
        <v>582</v>
      </c>
      <c r="N72" s="43" t="s">
        <v>211</v>
      </c>
      <c r="O72" s="43" t="s">
        <v>583</v>
      </c>
      <c r="P72" s="43" t="s">
        <v>584</v>
      </c>
      <c r="Q72" s="43" t="s">
        <v>585</v>
      </c>
      <c r="R72" s="42" t="s">
        <v>533</v>
      </c>
    </row>
    <row r="73" spans="1:18" x14ac:dyDescent="0.2">
      <c r="A73" s="42">
        <v>632124</v>
      </c>
      <c r="B73" s="42">
        <v>874941483</v>
      </c>
      <c r="C73" s="43" t="s">
        <v>102</v>
      </c>
      <c r="D73" s="43" t="s">
        <v>586</v>
      </c>
      <c r="E73" s="43" t="s">
        <v>103</v>
      </c>
      <c r="F73" s="43" t="s">
        <v>18</v>
      </c>
      <c r="G73" s="42">
        <v>4684</v>
      </c>
      <c r="H73" s="43" t="s">
        <v>8</v>
      </c>
      <c r="I7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Moulin,65  - 4684 HACCOURT</v>
      </c>
      <c r="J73" s="42">
        <v>62079</v>
      </c>
      <c r="K73" s="42">
        <v>10118955</v>
      </c>
      <c r="L73" s="43" t="s">
        <v>587</v>
      </c>
      <c r="M73" s="43" t="s">
        <v>588</v>
      </c>
      <c r="N73" s="43" t="s">
        <v>197</v>
      </c>
      <c r="O73" s="43" t="s">
        <v>589</v>
      </c>
      <c r="P73" s="43" t="s">
        <v>590</v>
      </c>
      <c r="Q73" s="43" t="s">
        <v>591</v>
      </c>
      <c r="R73" s="42" t="s">
        <v>533</v>
      </c>
    </row>
    <row r="74" spans="1:18" x14ac:dyDescent="0.2">
      <c r="A74" s="42">
        <v>632125</v>
      </c>
      <c r="B74" s="42">
        <v>415450703</v>
      </c>
      <c r="C74" s="43" t="s">
        <v>592</v>
      </c>
      <c r="D74" s="43" t="s">
        <v>593</v>
      </c>
      <c r="E74" s="43" t="s">
        <v>104</v>
      </c>
      <c r="F74" s="43" t="s">
        <v>18</v>
      </c>
      <c r="G74" s="42">
        <v>4102</v>
      </c>
      <c r="H74" s="43" t="s">
        <v>284</v>
      </c>
      <c r="I7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Wuidar,79  - 4102 OUGREE</v>
      </c>
      <c r="J74" s="42">
        <v>62096</v>
      </c>
      <c r="K74" s="42">
        <v>10094102</v>
      </c>
      <c r="L74" s="43" t="s">
        <v>594</v>
      </c>
      <c r="M74" s="43" t="s">
        <v>196</v>
      </c>
      <c r="N74" s="43" t="s">
        <v>197</v>
      </c>
      <c r="O74" s="43" t="s">
        <v>595</v>
      </c>
      <c r="P74" s="43" t="s">
        <v>596</v>
      </c>
      <c r="Q74" s="43" t="s">
        <v>597</v>
      </c>
      <c r="R74" s="42" t="s">
        <v>533</v>
      </c>
    </row>
    <row r="75" spans="1:18" ht="20.399999999999999" x14ac:dyDescent="0.2">
      <c r="A75" s="42">
        <v>632126</v>
      </c>
      <c r="B75" s="42">
        <v>460362394</v>
      </c>
      <c r="C75" s="43" t="s">
        <v>598</v>
      </c>
      <c r="D75" s="43" t="s">
        <v>599</v>
      </c>
      <c r="E75" s="43" t="s">
        <v>105</v>
      </c>
      <c r="F75" s="43" t="s">
        <v>18</v>
      </c>
      <c r="G75" s="42">
        <v>4920</v>
      </c>
      <c r="H75" s="43" t="s">
        <v>600</v>
      </c>
      <c r="I7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François Cornesse,61  - 4920 AYWAILLE</v>
      </c>
      <c r="J75" s="42">
        <v>62009</v>
      </c>
      <c r="K75" s="42">
        <v>10102255</v>
      </c>
      <c r="L75" s="43" t="s">
        <v>601</v>
      </c>
      <c r="M75" s="43" t="s">
        <v>602</v>
      </c>
      <c r="N75" s="43" t="s">
        <v>211</v>
      </c>
      <c r="O75" s="43" t="s">
        <v>603</v>
      </c>
      <c r="P75" s="43" t="s">
        <v>604</v>
      </c>
      <c r="Q75" s="43" t="s">
        <v>605</v>
      </c>
      <c r="R75" s="42" t="s">
        <v>533</v>
      </c>
    </row>
    <row r="76" spans="1:18" x14ac:dyDescent="0.2">
      <c r="A76" s="42">
        <v>632128</v>
      </c>
      <c r="B76" s="42">
        <v>424707174</v>
      </c>
      <c r="C76" s="43" t="s">
        <v>606</v>
      </c>
      <c r="D76" s="43" t="s">
        <v>551</v>
      </c>
      <c r="E76" s="43" t="s">
        <v>552</v>
      </c>
      <c r="F76" s="43" t="s">
        <v>18</v>
      </c>
      <c r="G76" s="42">
        <v>4041</v>
      </c>
      <c r="H76" s="43" t="s">
        <v>553</v>
      </c>
      <c r="I7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Vert Vinâve,60  - 4041 VOTTEM</v>
      </c>
      <c r="J76" s="42">
        <v>62051</v>
      </c>
      <c r="K76" s="42">
        <v>10095871</v>
      </c>
      <c r="L76" s="43" t="s">
        <v>607</v>
      </c>
      <c r="M76" s="43" t="s">
        <v>196</v>
      </c>
      <c r="N76" s="43" t="s">
        <v>211</v>
      </c>
      <c r="O76" s="43" t="s">
        <v>608</v>
      </c>
      <c r="P76" s="43" t="s">
        <v>259</v>
      </c>
      <c r="Q76" s="43" t="s">
        <v>557</v>
      </c>
      <c r="R76" s="42" t="s">
        <v>533</v>
      </c>
    </row>
    <row r="77" spans="1:18" ht="20.399999999999999" x14ac:dyDescent="0.2">
      <c r="A77" s="42">
        <v>632129</v>
      </c>
      <c r="B77" s="42">
        <v>542668775</v>
      </c>
      <c r="C77" s="43" t="s">
        <v>106</v>
      </c>
      <c r="D77" s="43" t="s">
        <v>107</v>
      </c>
      <c r="E77" s="43" t="s">
        <v>32</v>
      </c>
      <c r="F77" s="43" t="s">
        <v>18</v>
      </c>
      <c r="G77" s="42">
        <v>6000</v>
      </c>
      <c r="H77" s="43" t="s">
        <v>108</v>
      </c>
      <c r="I7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du Nord Michel Levie,22  - 6000 Charleroi</v>
      </c>
      <c r="J77" s="42">
        <v>52011</v>
      </c>
      <c r="K77" s="42">
        <v>10107223</v>
      </c>
      <c r="L77" s="43" t="s">
        <v>609</v>
      </c>
      <c r="M77" s="43" t="s">
        <v>536</v>
      </c>
      <c r="N77" s="43" t="s">
        <v>211</v>
      </c>
      <c r="O77" s="43" t="s">
        <v>610</v>
      </c>
      <c r="P77" s="43" t="s">
        <v>611</v>
      </c>
      <c r="Q77" s="43" t="s">
        <v>612</v>
      </c>
      <c r="R77" s="42" t="s">
        <v>533</v>
      </c>
    </row>
    <row r="78" spans="1:18" ht="20.399999999999999" x14ac:dyDescent="0.2">
      <c r="A78" s="42">
        <v>632135</v>
      </c>
      <c r="B78" s="42">
        <v>418658928</v>
      </c>
      <c r="C78" s="43" t="s">
        <v>613</v>
      </c>
      <c r="D78" s="43" t="s">
        <v>614</v>
      </c>
      <c r="E78" s="43" t="s">
        <v>43</v>
      </c>
      <c r="F78" s="43" t="s">
        <v>18</v>
      </c>
      <c r="G78" s="42">
        <v>7331</v>
      </c>
      <c r="H78" s="43" t="s">
        <v>424</v>
      </c>
      <c r="I7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Jules Escoyez,28  - 7331 BAUDOUR</v>
      </c>
      <c r="J78" s="42">
        <v>53070</v>
      </c>
      <c r="K78" s="42">
        <v>10094726</v>
      </c>
      <c r="L78" s="43" t="s">
        <v>615</v>
      </c>
      <c r="M78" s="43" t="s">
        <v>529</v>
      </c>
      <c r="N78" s="43" t="s">
        <v>197</v>
      </c>
      <c r="O78" s="43" t="s">
        <v>616</v>
      </c>
      <c r="P78" s="43" t="s">
        <v>617</v>
      </c>
      <c r="Q78" s="43" t="s">
        <v>618</v>
      </c>
      <c r="R78" s="42" t="s">
        <v>533</v>
      </c>
    </row>
    <row r="79" spans="1:18" ht="20.399999999999999" x14ac:dyDescent="0.2">
      <c r="A79" s="42">
        <v>632137</v>
      </c>
      <c r="B79" s="42">
        <v>434080443</v>
      </c>
      <c r="C79" s="43" t="s">
        <v>619</v>
      </c>
      <c r="D79" s="43" t="s">
        <v>109</v>
      </c>
      <c r="E79" s="43" t="s">
        <v>35</v>
      </c>
      <c r="F79" s="43" t="s">
        <v>110</v>
      </c>
      <c r="G79" s="42">
        <v>4020</v>
      </c>
      <c r="H79" s="43" t="s">
        <v>111</v>
      </c>
      <c r="I79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Georges-Truffaut,18 bte 1 - 4020 BRESSOUX</v>
      </c>
      <c r="J79" s="42">
        <v>62063</v>
      </c>
      <c r="K79" s="42">
        <v>10097628</v>
      </c>
      <c r="L79" s="43" t="s">
        <v>620</v>
      </c>
      <c r="M79" s="43" t="s">
        <v>196</v>
      </c>
      <c r="N79" s="43" t="s">
        <v>197</v>
      </c>
      <c r="O79" s="43" t="s">
        <v>621</v>
      </c>
      <c r="P79" s="43" t="s">
        <v>622</v>
      </c>
      <c r="Q79" s="43" t="s">
        <v>623</v>
      </c>
      <c r="R79" s="42" t="s">
        <v>533</v>
      </c>
    </row>
    <row r="80" spans="1:18" x14ac:dyDescent="0.2">
      <c r="A80" s="42">
        <v>632138</v>
      </c>
      <c r="B80" s="42">
        <v>409201329</v>
      </c>
      <c r="C80" s="43" t="s">
        <v>112</v>
      </c>
      <c r="D80" s="43" t="s">
        <v>624</v>
      </c>
      <c r="E80" s="43" t="s">
        <v>39</v>
      </c>
      <c r="F80" s="43" t="s">
        <v>18</v>
      </c>
      <c r="G80" s="42">
        <v>7011</v>
      </c>
      <c r="H80" s="43" t="s">
        <v>9</v>
      </c>
      <c r="I80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place de Ghlin,19  - 7011 GHLIN</v>
      </c>
      <c r="J80" s="42">
        <v>53053</v>
      </c>
      <c r="K80" s="42">
        <v>10093249</v>
      </c>
      <c r="L80" s="43" t="s">
        <v>625</v>
      </c>
      <c r="M80" s="43" t="s">
        <v>196</v>
      </c>
      <c r="N80" s="43" t="s">
        <v>211</v>
      </c>
      <c r="O80" s="43" t="s">
        <v>626</v>
      </c>
      <c r="P80" s="43" t="s">
        <v>627</v>
      </c>
      <c r="Q80" s="43" t="s">
        <v>628</v>
      </c>
      <c r="R80" s="42" t="s">
        <v>533</v>
      </c>
    </row>
    <row r="81" spans="1:18" x14ac:dyDescent="0.2">
      <c r="A81" s="42">
        <v>632139</v>
      </c>
      <c r="B81" s="42">
        <v>441372467</v>
      </c>
      <c r="C81" s="43" t="s">
        <v>113</v>
      </c>
      <c r="D81" s="43" t="s">
        <v>629</v>
      </c>
      <c r="E81" s="43" t="s">
        <v>91</v>
      </c>
      <c r="F81" s="43" t="s">
        <v>18</v>
      </c>
      <c r="G81" s="42">
        <v>4900</v>
      </c>
      <c r="H81" s="43" t="s">
        <v>10</v>
      </c>
      <c r="I81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Hanster,8  - 4900 SPA</v>
      </c>
      <c r="J81" s="42">
        <v>63072</v>
      </c>
      <c r="K81" s="42">
        <v>10098859</v>
      </c>
      <c r="L81" s="43" t="s">
        <v>630</v>
      </c>
      <c r="M81" s="43" t="s">
        <v>529</v>
      </c>
      <c r="N81" s="43" t="s">
        <v>211</v>
      </c>
      <c r="O81" s="43" t="s">
        <v>631</v>
      </c>
      <c r="P81" s="43" t="s">
        <v>632</v>
      </c>
      <c r="Q81" s="43" t="s">
        <v>633</v>
      </c>
      <c r="R81" s="42" t="s">
        <v>533</v>
      </c>
    </row>
    <row r="82" spans="1:18" x14ac:dyDescent="0.2">
      <c r="A82" s="42">
        <v>632143</v>
      </c>
      <c r="B82" s="42">
        <v>460065753</v>
      </c>
      <c r="C82" s="43" t="s">
        <v>114</v>
      </c>
      <c r="D82" s="43" t="s">
        <v>634</v>
      </c>
      <c r="E82" s="43" t="s">
        <v>115</v>
      </c>
      <c r="F82" s="43" t="s">
        <v>18</v>
      </c>
      <c r="G82" s="42">
        <v>4000</v>
      </c>
      <c r="H82" s="43" t="s">
        <v>2</v>
      </c>
      <c r="I82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Xhovémont,172  - 4000 LIEGE</v>
      </c>
      <c r="J82" s="42">
        <v>62063</v>
      </c>
      <c r="K82" s="42">
        <v>10102189</v>
      </c>
      <c r="L82" s="43" t="s">
        <v>635</v>
      </c>
      <c r="M82" s="43" t="s">
        <v>196</v>
      </c>
      <c r="N82" s="43" t="s">
        <v>211</v>
      </c>
      <c r="O82" s="43" t="s">
        <v>636</v>
      </c>
      <c r="P82" s="43" t="s">
        <v>584</v>
      </c>
      <c r="Q82" s="43" t="s">
        <v>637</v>
      </c>
      <c r="R82" s="42" t="s">
        <v>533</v>
      </c>
    </row>
    <row r="83" spans="1:18" ht="20.399999999999999" x14ac:dyDescent="0.2">
      <c r="A83" s="42">
        <v>632144</v>
      </c>
      <c r="B83" s="42">
        <v>458205432</v>
      </c>
      <c r="C83" s="43" t="s">
        <v>116</v>
      </c>
      <c r="D83" s="43" t="s">
        <v>117</v>
      </c>
      <c r="E83" s="43" t="s">
        <v>81</v>
      </c>
      <c r="F83" s="43" t="s">
        <v>18</v>
      </c>
      <c r="G83" s="42">
        <v>6044</v>
      </c>
      <c r="H83" s="43" t="s">
        <v>15</v>
      </c>
      <c r="I83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de l'abbaye de Liessies,2  - 6044 ROUX</v>
      </c>
      <c r="J83" s="42">
        <v>52011</v>
      </c>
      <c r="K83" s="42">
        <v>10101849</v>
      </c>
      <c r="L83" s="43" t="s">
        <v>638</v>
      </c>
      <c r="M83" s="43" t="s">
        <v>639</v>
      </c>
      <c r="N83" s="43" t="s">
        <v>211</v>
      </c>
      <c r="O83" s="43" t="s">
        <v>640</v>
      </c>
      <c r="P83" s="43" t="s">
        <v>641</v>
      </c>
      <c r="Q83" s="43" t="s">
        <v>642</v>
      </c>
      <c r="R83" s="42" t="s">
        <v>533</v>
      </c>
    </row>
    <row r="84" spans="1:18" ht="20.399999999999999" x14ac:dyDescent="0.2">
      <c r="A84" s="42">
        <v>632147</v>
      </c>
      <c r="B84" s="42">
        <v>456157148</v>
      </c>
      <c r="C84" s="43" t="s">
        <v>118</v>
      </c>
      <c r="D84" s="43" t="s">
        <v>643</v>
      </c>
      <c r="E84" s="43" t="s">
        <v>81</v>
      </c>
      <c r="F84" s="43" t="s">
        <v>18</v>
      </c>
      <c r="G84" s="42">
        <v>6990</v>
      </c>
      <c r="H84" s="43" t="s">
        <v>644</v>
      </c>
      <c r="I84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Vieille-Route-de-Marenne,2  - 6990 BOURDON</v>
      </c>
      <c r="J84" s="42">
        <v>83028</v>
      </c>
      <c r="K84" s="42">
        <v>10101437</v>
      </c>
      <c r="L84" s="43" t="s">
        <v>645</v>
      </c>
      <c r="M84" s="43" t="s">
        <v>529</v>
      </c>
      <c r="N84" s="43" t="s">
        <v>211</v>
      </c>
      <c r="O84" s="43" t="s">
        <v>595</v>
      </c>
      <c r="P84" s="43" t="s">
        <v>646</v>
      </c>
      <c r="Q84" s="43" t="s">
        <v>647</v>
      </c>
      <c r="R84" s="42" t="s">
        <v>533</v>
      </c>
    </row>
    <row r="85" spans="1:18" x14ac:dyDescent="0.2">
      <c r="A85" s="42">
        <v>632148</v>
      </c>
      <c r="B85" s="42">
        <v>446997081</v>
      </c>
      <c r="C85" s="43" t="s">
        <v>648</v>
      </c>
      <c r="D85" s="43" t="s">
        <v>119</v>
      </c>
      <c r="E85" s="43" t="s">
        <v>60</v>
      </c>
      <c r="F85" s="43" t="s">
        <v>18</v>
      </c>
      <c r="G85" s="42">
        <v>6830</v>
      </c>
      <c r="H85" s="43" t="s">
        <v>11</v>
      </c>
      <c r="I85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du Brutz,3  - 6830 BOUILLON</v>
      </c>
      <c r="J85" s="42">
        <v>84010</v>
      </c>
      <c r="K85" s="42">
        <v>10099835</v>
      </c>
      <c r="L85" s="43" t="s">
        <v>649</v>
      </c>
      <c r="M85" s="43" t="s">
        <v>529</v>
      </c>
      <c r="N85" s="43" t="s">
        <v>197</v>
      </c>
      <c r="O85" s="43" t="s">
        <v>650</v>
      </c>
      <c r="P85" s="43" t="s">
        <v>651</v>
      </c>
      <c r="Q85" s="43" t="s">
        <v>652</v>
      </c>
      <c r="R85" s="42" t="s">
        <v>533</v>
      </c>
    </row>
    <row r="86" spans="1:18" x14ac:dyDescent="0.2">
      <c r="A86" s="42">
        <v>632152</v>
      </c>
      <c r="B86" s="42">
        <v>863787374</v>
      </c>
      <c r="C86" s="43" t="s">
        <v>653</v>
      </c>
      <c r="D86" s="43" t="s">
        <v>120</v>
      </c>
      <c r="E86" s="43" t="s">
        <v>41</v>
      </c>
      <c r="F86" s="43" t="s">
        <v>18</v>
      </c>
      <c r="G86" s="42">
        <v>6180</v>
      </c>
      <c r="H86" s="43" t="s">
        <v>654</v>
      </c>
      <c r="I86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Saint Roch,4  - 6180 Courcelles</v>
      </c>
      <c r="J86" s="42">
        <v>52015</v>
      </c>
      <c r="K86" s="42">
        <v>10117960</v>
      </c>
      <c r="L86" s="43" t="s">
        <v>655</v>
      </c>
      <c r="M86" s="43" t="s">
        <v>196</v>
      </c>
      <c r="N86" s="43" t="s">
        <v>211</v>
      </c>
      <c r="O86" s="43" t="s">
        <v>656</v>
      </c>
      <c r="P86" s="43" t="s">
        <v>657</v>
      </c>
      <c r="Q86" s="43" t="s">
        <v>658</v>
      </c>
      <c r="R86" s="42" t="s">
        <v>533</v>
      </c>
    </row>
    <row r="87" spans="1:18" x14ac:dyDescent="0.2">
      <c r="A87" s="42">
        <v>632154</v>
      </c>
      <c r="B87" s="42">
        <v>410901106</v>
      </c>
      <c r="C87" s="43" t="s">
        <v>659</v>
      </c>
      <c r="D87" s="43" t="s">
        <v>121</v>
      </c>
      <c r="E87" s="43" t="s">
        <v>122</v>
      </c>
      <c r="F87" s="43" t="s">
        <v>18</v>
      </c>
      <c r="G87" s="42">
        <v>4800</v>
      </c>
      <c r="H87" s="43" t="s">
        <v>14</v>
      </c>
      <c r="I87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Rue Paul Janson,21  - 4800 VERVIERS</v>
      </c>
      <c r="J87" s="42">
        <v>63079</v>
      </c>
      <c r="K87" s="42">
        <v>10093499</v>
      </c>
      <c r="L87" s="43" t="s">
        <v>660</v>
      </c>
      <c r="M87" s="43" t="s">
        <v>529</v>
      </c>
      <c r="N87" s="43" t="s">
        <v>197</v>
      </c>
      <c r="O87" s="43" t="s">
        <v>661</v>
      </c>
      <c r="P87" s="43" t="s">
        <v>662</v>
      </c>
      <c r="Q87" s="43" t="s">
        <v>663</v>
      </c>
      <c r="R87" s="42" t="s">
        <v>533</v>
      </c>
    </row>
    <row r="88" spans="1:18" ht="20.399999999999999" x14ac:dyDescent="0.2">
      <c r="A88" s="42">
        <v>632157</v>
      </c>
      <c r="B88" s="42">
        <v>460362394</v>
      </c>
      <c r="C88" s="43" t="s">
        <v>598</v>
      </c>
      <c r="D88" s="43" t="s">
        <v>599</v>
      </c>
      <c r="E88" s="43" t="s">
        <v>105</v>
      </c>
      <c r="F88" s="43" t="s">
        <v>18</v>
      </c>
      <c r="G88" s="42">
        <v>4920</v>
      </c>
      <c r="H88" s="43" t="s">
        <v>600</v>
      </c>
      <c r="I88" s="43" t="str">
        <f>LISTEADRESSES[[#This Row],[PO_ADR_RUE]] &amp;","&amp; LISTEADRESSES[[#This Row],[PO_ADR_NR]]&amp;" " &amp;LISTEADRESSES[[#This Row],[PO_ADR_BTE]]&amp;" - "&amp;LISTEADRESSES[[#This Row],[PO_ADR_CP]]&amp;" " &amp;LISTEADRESSES[[#This Row],[PO_ADR_LOC]]</f>
        <v>Av. François Cornesse,61  - 4920 AYWAILLE</v>
      </c>
      <c r="J88" s="42">
        <v>62009</v>
      </c>
      <c r="K88" s="42">
        <v>10102255</v>
      </c>
      <c r="L88" s="43" t="s">
        <v>601</v>
      </c>
      <c r="M88" s="43" t="s">
        <v>602</v>
      </c>
      <c r="N88" s="43" t="s">
        <v>211</v>
      </c>
      <c r="O88" s="43" t="s">
        <v>603</v>
      </c>
      <c r="P88" s="43" t="s">
        <v>604</v>
      </c>
      <c r="Q88" s="43" t="s">
        <v>605</v>
      </c>
      <c r="R88" s="42" t="s">
        <v>533</v>
      </c>
    </row>
    <row r="98" spans="3:3" x14ac:dyDescent="0.2">
      <c r="C98" s="1" t="s">
        <v>132</v>
      </c>
    </row>
    <row r="99" spans="3:3" x14ac:dyDescent="0.2">
      <c r="C99" s="1" t="s">
        <v>133</v>
      </c>
    </row>
    <row r="100" spans="3:3" x14ac:dyDescent="0.2">
      <c r="C100" s="1" t="s">
        <v>134</v>
      </c>
    </row>
    <row r="101" spans="3:3" x14ac:dyDescent="0.2">
      <c r="C101" s="1" t="s">
        <v>674</v>
      </c>
    </row>
    <row r="102" spans="3:3" x14ac:dyDescent="0.2">
      <c r="C102" s="1" t="s">
        <v>675</v>
      </c>
    </row>
    <row r="103" spans="3:3" x14ac:dyDescent="0.2">
      <c r="C103" s="1" t="s">
        <v>676</v>
      </c>
    </row>
    <row r="106" spans="3:3" x14ac:dyDescent="0.2">
      <c r="C106" s="1" t="s">
        <v>137</v>
      </c>
    </row>
    <row r="107" spans="3:3" x14ac:dyDescent="0.2">
      <c r="C107" s="7" t="s">
        <v>140</v>
      </c>
    </row>
    <row r="108" spans="3:3" x14ac:dyDescent="0.2">
      <c r="C108" s="5" t="s">
        <v>139</v>
      </c>
    </row>
    <row r="109" spans="3:3" x14ac:dyDescent="0.2">
      <c r="C109" s="5" t="s">
        <v>138</v>
      </c>
    </row>
  </sheetData>
  <sheetProtection selectLockedCell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D j Q w U S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D j Q w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4 0 M F H Z k E P u x Q E A A N I D A A A T A B w A R m 9 y b X V s Y X M v U 2 V j d G l v b j E u b S C i G A A o o B Q A A A A A A A A A A A A A A A A A A A A A A A A A A A B t U 9 1 q 2 z A Y v Q / k H Y R 2 k 4 A x D M Y G K 7 l w H H U 1 S 1 x j q 4 z R F K P Y X 1 p R / Q R Z L i k h 7 9 P c 7 R m W F 5 u c d K V F 1 o 3 g n K N z z i e k B i r L t U L F e f 9 8 M R w M B 8 0 D M 1 C j 4 n d K r 0 h B y i I p 0 A Q J s M M B c q v Q r a n A I W R b g Q h / a f O 4 0 v p x d M k F h L F W F p R t R n j 2 f e k O L r + V c T S L C p q T M l 0 s Y y 2 E i 4 L O M 9 y K R u J x g F Q r R I C s a W E c v E a 8 i y 4 p W 4 k u 7 p y 7 u 0 0 s y A l + L 8 H B T 6 7 q C T 4 p 8 d 3 + d s Y s u 3 v 1 + o T p 8 w a Q 1 D V f 8 + M B O 6 e T L q S G q W a t j X S l W q k 6 V T P y k 4 P d D s f X 8 z m J a Z n M c I A S Z b 9 + C T v 5 P k A 7 n N 4 s 0 D Q m P n G d k T y i 5 C Z 3 l O 0 q W N j a E x N r K V s F H h 7 9 y M m C p N Q j 0 r 9 / E L s 3 f U Y o Y 2 8 4 U 8 8 n O D 8 e 7 r k E 9 K A N 4 w b 8 a j F / 4 o J b d x t e k p Y e l p n j Q f X g U 2 a O L 9 I f 4 1 K r 0 2 v y C G L b 2 p d T k J s G 1 Q 4 x 7 I l x 8 V + g W r k C c 7 4 Y V X F Q C l x j N J K a N 2 N / p m 7 o 3 r M Z 6 U E z m v k W i y h P p m T e I 3 c j 1 Q 3 a G L 0 x 0 P T x R V 9 I 1 F o D P f g V t M 4 G r b l i q k J W W 9 Z X P F 0 Z Q J n m 7 j d 9 r L o f D w d c 9 b / u i 3 9 Q S w E C L Q A U A A I A C A A O N D B R K Q 7 9 E K Q A A A D 1 A A A A E g A A A A A A A A A A A A A A A A A A A A A A Q 2 9 u Z m l n L 1 B h Y 2 t h Z 2 U u e G 1 s U E s B A i 0 A F A A C A A g A D j Q w U Q / K 6 a u k A A A A 6 Q A A A B M A A A A A A A A A A A A A A A A A 8 A A A A F t D b 2 5 0 Z W 5 0 X 1 R 5 c G V z X S 5 4 b W x Q S w E C L Q A U A A I A C A A O N D B R 2 Z B D 7 s U B A A D S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F g A A A A A A A C M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W U 5 U S E V T R V 9 T S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i 0 x M F Q w O T o x O D o 0 N i 4 4 N z I x O D I x W i I g L z 4 8 R W 5 0 c n k g V H l w Z T 0 i R m l s b E N v b H V t b l R 5 c G V z I i B W Y W x 1 Z T 0 i c 0 F 3 T U d C Z 1 l H Q U F N R 0 J n W U d C Z 1 l G Q X d V R k F 3 V U Z C U V V G Q X c 9 P S I g L z 4 8 R W 5 0 c n k g V H l w Z T 0 i R m l s b E N v b H V t b k 5 h b W V z I i B W Y W x 1 Z T 0 i c 1 s m c X V v d D t D T 0 x M R U N U X 0 l E J n F 1 b 3 Q 7 L C Z x d W 9 0 O 0 5 V T S B C Q 0 U m c X V v d D s s J n F 1 b 3 Q 7 T 1 B F U k F U R V V S J n F 1 b 3 Q 7 L C Z x d W 9 0 O 0 N v b W 1 1 b m U m c X V v d D s s J n F 1 b 3 Q 7 Q U d S R U 1 F T l Q m c X V v d D s s J n F 1 b 3 Q 7 T s K w I G F n c i Z x d W 9 0 O y w m c X V v d D t D b 2 0 g U G F y J n F 1 b 3 Q 7 L C Z x d W 9 0 O 1 L D q W d p b W U g a G 9 y Y W l y Z S Z x d W 9 0 O y w m c X V v d D t D a X Z p b G l 0 w 6 k m c X V v d D s s J n F 1 b 3 Q 7 T m 9 t J n F 1 b 3 Q 7 L C Z x d W 9 0 O 1 B y w 6 l u b 2 0 m c X V v d D s s J n F 1 b 3 Q 7 Q m F y w 6 h t Z S Z x d W 9 0 O y w m c X V v d D t G b 2 5 j d G l v b i Z x d W 9 0 O y w m c X V v d D t F d H V k Z S Z x d W 9 0 O y w m c X V v d D t U Z W 1 w c y B k Z S B 0 c m F 2 Y W l s J n F 1 b 3 Q 7 L C Z x d W 9 0 O 0 F u Y 2 l l b m 5 l d M O p I C h t b 2 l z K S Z x d W 9 0 O y w m c X V v d D t S w 6 l n b C Z x d W 9 0 O y w m c X V v d D t B U E U m c X V v d D s s J n F 1 b 3 Q 7 U F R Q J n F 1 b 3 Q 7 L C Z x d W 9 0 O 0 1 B U k l C R U w m c X V v d D s s J n F 1 b 3 Q 7 R m 9 u Z H M g c H J v c H J l c y Z x d W 9 0 O y w m c X V v d D t G U 0 U m c X V v d D s s J n F 1 b 3 Q 7 Q X V 0 c m U m c X V v d D s s J n F 1 b 3 Q 7 S G V 1 c m V z I G Z p b m F u Y y B 0 b 3 R h b C Z x d W 9 0 O y w m c X V v d D t O Y n J l I F B v a W 5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W U 5 U S E V T R V 9 T S V M v V H l w Z S B t b 2 R p Z m n D q S 5 7 Q 0 9 M T E V D V F 9 J R C w w f S Z x d W 9 0 O y w m c X V v d D t T Z W N 0 a W 9 u M S 9 T W U 5 U S E V T R V 9 T S V M v V H l w Z S B t b 2 R p Z m n D q S 5 7 T l V N I E J D R S w x f S Z x d W 9 0 O y w m c X V v d D t T Z W N 0 a W 9 u M S 9 T W U 5 U S E V T R V 9 T S V M v V H l w Z S B t b 2 R p Z m n D q S 5 7 T 1 B F U k F U R V V S L D J 9 J n F 1 b 3 Q 7 L C Z x d W 9 0 O 1 N l Y 3 R p b 2 4 x L 1 N Z T l R I R V N F X 1 N J U y 9 U e X B l I G 1 v Z G l m a c O p L n t D b 2 1 t d W 5 l L D N 9 J n F 1 b 3 Q 7 L C Z x d W 9 0 O 1 N l Y 3 R p b 2 4 x L 1 N Z T l R I R V N F X 1 N J U y 9 U e X B l I G 1 v Z G l m a c O p L n t B R 1 J F T U V O V C w 0 f S Z x d W 9 0 O y w m c X V v d D t T Z W N 0 a W 9 u M S 9 T W U 5 U S E V T R V 9 T S V M v V H l w Z S B t b 2 R p Z m n D q S 5 7 T s K w I G F n c i w 1 f S Z x d W 9 0 O y w m c X V v d D t T Z W N 0 a W 9 u M S 9 T W U 5 U S E V T R V 9 T S V M v V H l w Z S B t b 2 R p Z m n D q S 5 7 Q 2 9 t I F B h c i w 2 f S Z x d W 9 0 O y w m c X V v d D t T Z W N 0 a W 9 u M S 9 T W U 5 U S E V T R V 9 T S V M v V H l w Z S B t b 2 R p Z m n D q S 5 7 U s O p Z 2 l t Z S B o b 3 J h a X J l L D d 9 J n F 1 b 3 Q 7 L C Z x d W 9 0 O 1 N l Y 3 R p b 2 4 x L 1 N Z T l R I R V N F X 1 N J U y 9 U e X B l I G 1 v Z G l m a c O p L n t D a X Z p b G l 0 w 6 k s O H 0 m c X V v d D s s J n F 1 b 3 Q 7 U 2 V j d G l v b j E v U 1 l O V E h F U 0 V f U 0 l T L 1 R 5 c G U g b W 9 k a W Z p w 6 k u e 0 5 v b S w 5 f S Z x d W 9 0 O y w m c X V v d D t T Z W N 0 a W 9 u M S 9 T W U 5 U S E V T R V 9 T S V M v V H l w Z S B t b 2 R p Z m n D q S 5 7 U H L D q W 5 v b S w x M H 0 m c X V v d D s s J n F 1 b 3 Q 7 U 2 V j d G l v b j E v U 1 l O V E h F U 0 V f U 0 l T L 1 R 5 c G U g b W 9 k a W Z p w 6 k u e 0 J h c s O o b W U s M T F 9 J n F 1 b 3 Q 7 L C Z x d W 9 0 O 1 N l Y 3 R p b 2 4 x L 1 N Z T l R I R V N F X 1 N J U y 9 U e X B l I G 1 v Z G l m a c O p L n t G b 2 5 j d G l v b i w x M n 0 m c X V v d D s s J n F 1 b 3 Q 7 U 2 V j d G l v b j E v U 1 l O V E h F U 0 V f U 0 l T L 1 R 5 c G U g b W 9 k a W Z p w 6 k u e 0 V 0 d W R l L D E z f S Z x d W 9 0 O y w m c X V v d D t T Z W N 0 a W 9 u M S 9 T W U 5 U S E V T R V 9 T S V M v V H l w Z S B t b 2 R p Z m n D q S 5 7 V G V t c H M g Z G U g d H J h d m F p b C w x N H 0 m c X V v d D s s J n F 1 b 3 Q 7 U 2 V j d G l v b j E v U 1 l O V E h F U 0 V f U 0 l T L 1 R 5 c G U g b W 9 k a W Z p w 6 k u e 0 F u Y 2 l l b m 5 l d M O p I C h t b 2 l z K S w x N X 0 m c X V v d D s s J n F 1 b 3 Q 7 U 2 V j d G l v b j E v U 1 l O V E h F U 0 V f U 0 l T L 1 R 5 c G U g b W 9 k a W Z p w 6 k u e 1 L D q W d s L D E 2 f S Z x d W 9 0 O y w m c X V v d D t T Z W N 0 a W 9 u M S 9 T W U 5 U S E V T R V 9 T S V M v V H l w Z S B t b 2 R p Z m n D q S 5 7 Q V B F L D E 3 f S Z x d W 9 0 O y w m c X V v d D t T Z W N 0 a W 9 u M S 9 T W U 5 U S E V T R V 9 T S V M v V H l w Z S B t b 2 R p Z m n D q S 5 7 U F R Q L D E 4 f S Z x d W 9 0 O y w m c X V v d D t T Z W N 0 a W 9 u M S 9 T W U 5 U S E V T R V 9 T S V M v V H l w Z S B t b 2 R p Z m n D q S 5 7 T U F S S U J F T C w x O X 0 m c X V v d D s s J n F 1 b 3 Q 7 U 2 V j d G l v b j E v U 1 l O V E h F U 0 V f U 0 l T L 1 R 5 c G U g b W 9 k a W Z p w 6 k u e 0 Z v b m R z I H B y b 3 B y Z X M s M j B 9 J n F 1 b 3 Q 7 L C Z x d W 9 0 O 1 N l Y 3 R p b 2 4 x L 1 N Z T l R I R V N F X 1 N J U y 9 U e X B l I G 1 v Z G l m a c O p L n t G U 0 U s M j F 9 J n F 1 b 3 Q 7 L C Z x d W 9 0 O 1 N l Y 3 R p b 2 4 x L 1 N Z T l R I R V N F X 1 N J U y 9 U e X B l I G 1 v Z G l m a c O p L n t B d X R y Z S w y M n 0 m c X V v d D s s J n F 1 b 3 Q 7 U 2 V j d G l v b j E v U 1 l O V E h F U 0 V f U 0 l T L 1 R 5 c G U g b W 9 k a W Z p w 6 k u e 0 h l d X J l c y B m a W 5 h b m M g d G 9 0 Y W w s M j N 9 J n F 1 b 3 Q 7 L C Z x d W 9 0 O 1 N l Y 3 R p b 2 4 x L 1 N Z T l R I R V N F X 1 N J U y 9 U e X B l I G 1 v Z G l m a c O p L n t O Y n J l I F B v a W 5 0 c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N Z T l R I R V N F X 1 N J U y 9 U e X B l I G 1 v Z G l m a c O p L n t D T 0 x M R U N U X 0 l E L D B 9 J n F 1 b 3 Q 7 L C Z x d W 9 0 O 1 N l Y 3 R p b 2 4 x L 1 N Z T l R I R V N F X 1 N J U y 9 U e X B l I G 1 v Z G l m a c O p L n t O V U 0 g Q k N F L D F 9 J n F 1 b 3 Q 7 L C Z x d W 9 0 O 1 N l Y 3 R p b 2 4 x L 1 N Z T l R I R V N F X 1 N J U y 9 U e X B l I G 1 v Z G l m a c O p L n t P U E V S Q V R F V V I s M n 0 m c X V v d D s s J n F 1 b 3 Q 7 U 2 V j d G l v b j E v U 1 l O V E h F U 0 V f U 0 l T L 1 R 5 c G U g b W 9 k a W Z p w 6 k u e 0 N v b W 1 1 b m U s M 3 0 m c X V v d D s s J n F 1 b 3 Q 7 U 2 V j d G l v b j E v U 1 l O V E h F U 0 V f U 0 l T L 1 R 5 c G U g b W 9 k a W Z p w 6 k u e 0 F H U k V N R U 5 U L D R 9 J n F 1 b 3 Q 7 L C Z x d W 9 0 O 1 N l Y 3 R p b 2 4 x L 1 N Z T l R I R V N F X 1 N J U y 9 U e X B l I G 1 v Z G l m a c O p L n t O w r A g Y W d y L D V 9 J n F 1 b 3 Q 7 L C Z x d W 9 0 O 1 N l Y 3 R p b 2 4 x L 1 N Z T l R I R V N F X 1 N J U y 9 U e X B l I G 1 v Z G l m a c O p L n t D b 2 0 g U G F y L D Z 9 J n F 1 b 3 Q 7 L C Z x d W 9 0 O 1 N l Y 3 R p b 2 4 x L 1 N Z T l R I R V N F X 1 N J U y 9 U e X B l I G 1 v Z G l m a c O p L n t S w 6 l n a W 1 l I G h v c m F p c m U s N 3 0 m c X V v d D s s J n F 1 b 3 Q 7 U 2 V j d G l v b j E v U 1 l O V E h F U 0 V f U 0 l T L 1 R 5 c G U g b W 9 k a W Z p w 6 k u e 0 N p d m l s a X T D q S w 4 f S Z x d W 9 0 O y w m c X V v d D t T Z W N 0 a W 9 u M S 9 T W U 5 U S E V T R V 9 T S V M v V H l w Z S B t b 2 R p Z m n D q S 5 7 T m 9 t L D l 9 J n F 1 b 3 Q 7 L C Z x d W 9 0 O 1 N l Y 3 R p b 2 4 x L 1 N Z T l R I R V N F X 1 N J U y 9 U e X B l I G 1 v Z G l m a c O p L n t Q c s O p b m 9 t L D E w f S Z x d W 9 0 O y w m c X V v d D t T Z W N 0 a W 9 u M S 9 T W U 5 U S E V T R V 9 T S V M v V H l w Z S B t b 2 R p Z m n D q S 5 7 Q m F y w 6 h t Z S w x M X 0 m c X V v d D s s J n F 1 b 3 Q 7 U 2 V j d G l v b j E v U 1 l O V E h F U 0 V f U 0 l T L 1 R 5 c G U g b W 9 k a W Z p w 6 k u e 0 Z v b m N 0 a W 9 u L D E y f S Z x d W 9 0 O y w m c X V v d D t T Z W N 0 a W 9 u M S 9 T W U 5 U S E V T R V 9 T S V M v V H l w Z S B t b 2 R p Z m n D q S 5 7 R X R 1 Z G U s M T N 9 J n F 1 b 3 Q 7 L C Z x d W 9 0 O 1 N l Y 3 R p b 2 4 x L 1 N Z T l R I R V N F X 1 N J U y 9 U e X B l I G 1 v Z G l m a c O p L n t U Z W 1 w c y B k Z S B 0 c m F 2 Y W l s L D E 0 f S Z x d W 9 0 O y w m c X V v d D t T Z W N 0 a W 9 u M S 9 T W U 5 U S E V T R V 9 T S V M v V H l w Z S B t b 2 R p Z m n D q S 5 7 Q W 5 j a W V u b m V 0 w 6 k g K G 1 v a X M p L D E 1 f S Z x d W 9 0 O y w m c X V v d D t T Z W N 0 a W 9 u M S 9 T W U 5 U S E V T R V 9 T S V M v V H l w Z S B t b 2 R p Z m n D q S 5 7 U s O p Z 2 w s M T Z 9 J n F 1 b 3 Q 7 L C Z x d W 9 0 O 1 N l Y 3 R p b 2 4 x L 1 N Z T l R I R V N F X 1 N J U y 9 U e X B l I G 1 v Z G l m a c O p L n t B U E U s M T d 9 J n F 1 b 3 Q 7 L C Z x d W 9 0 O 1 N l Y 3 R p b 2 4 x L 1 N Z T l R I R V N F X 1 N J U y 9 U e X B l I G 1 v Z G l m a c O p L n t Q V F A s M T h 9 J n F 1 b 3 Q 7 L C Z x d W 9 0 O 1 N l Y 3 R p b 2 4 x L 1 N Z T l R I R V N F X 1 N J U y 9 U e X B l I G 1 v Z G l m a c O p L n t N Q V J J Q k V M L D E 5 f S Z x d W 9 0 O y w m c X V v d D t T Z W N 0 a W 9 u M S 9 T W U 5 U S E V T R V 9 T S V M v V H l w Z S B t b 2 R p Z m n D q S 5 7 R m 9 u Z H M g c H J v c H J l c y w y M H 0 m c X V v d D s s J n F 1 b 3 Q 7 U 2 V j d G l v b j E v U 1 l O V E h F U 0 V f U 0 l T L 1 R 5 c G U g b W 9 k a W Z p w 6 k u e 0 Z T R S w y M X 0 m c X V v d D s s J n F 1 b 3 Q 7 U 2 V j d G l v b j E v U 1 l O V E h F U 0 V f U 0 l T L 1 R 5 c G U g b W 9 k a W Z p w 6 k u e 0 F 1 d H J l L D I y f S Z x d W 9 0 O y w m c X V v d D t T Z W N 0 a W 9 u M S 9 T W U 5 U S E V T R V 9 T S V M v V H l w Z S B t b 2 R p Z m n D q S 5 7 S G V 1 c m V z I G Z p b m F u Y y B 0 b 3 R h b C w y M 3 0 m c X V v d D s s J n F 1 b 3 Q 7 U 2 V j d G l v b j E v U 1 l O V E h F U 0 V f U 0 l T L 1 R 5 c G U g b W 9 k a W Z p w 6 k u e 0 5 i c m U g U G 9 p b n R z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1 l O V E h F U 0 V f U 0 l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Z T l R I R V N F X 1 N J U y 9 T W U 5 U S E V T R V 9 T S V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W U 5 U S E V T R V 9 T S V M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2 8 A F C a P j O R q L V w X e J Y 0 O g A A A A A A I A A A A A A A N m A A D A A A A A E A A A A G 3 P I j 7 R w a e v 8 T w H W + a W 7 c A A A A A A B I A A A K A A A A A Q A A A A e G e u D L 0 O z 8 c o W 6 v x d X t / A 1 A A A A D Y i G l t g v h Q A y P / D 0 s 3 K E y 8 a m g e 2 o I G 1 b T B H L s J O G H h h Z 7 C d K G K g 0 v o f + g z 0 k O h 8 M O w 1 I 3 l 6 S m z i L 5 4 b w v a O H v F A U 6 Q d J v K G v A 2 C g 1 A 4 v I / D h Q A A A A T o X T 8 r F 6 R w k 1 q P P s M E + r J z T T K / g = = < / D a t a M a s h u p > 
</file>

<file path=customXml/itemProps1.xml><?xml version="1.0" encoding="utf-8"?>
<ds:datastoreItem xmlns:ds="http://schemas.openxmlformats.org/officeDocument/2006/customXml" ds:itemID="{58C983DD-BFC9-42C0-A7AD-3CA5D64481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Demande de subvention</vt:lpstr>
      <vt:lpstr>ADRESSES</vt:lpstr>
      <vt:lpstr>CAT_AGREM</vt:lpstr>
      <vt:lpstr>COMPAR</vt:lpstr>
      <vt:lpstr>TYPE_SUBV</vt:lpstr>
    </vt:vector>
  </TitlesOfParts>
  <Company>Service Public de Wallonie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DEFECHE CHRISTOPHE</dc:creator>
  <cp:lastModifiedBy>SOYER Rodrigue</cp:lastModifiedBy>
  <cp:lastPrinted>2022-10-28T11:07:04Z</cp:lastPrinted>
  <dcterms:created xsi:type="dcterms:W3CDTF">2012-05-02T06:35:30Z</dcterms:created>
  <dcterms:modified xsi:type="dcterms:W3CDTF">2025-01-28T09:53:22Z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2025-01-28T08:41:49Z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a4abf58e-1b8a-47eb-adc0-809f715ae586</vt:lpwstr>
  </property>
  <property fmtid="{D5CDD505-2E9C-101B-9397-08002B2CF9AE}" pid="8" name="MSIP_Label_8903f633-4a78-4eed-bb49-365e45b1f3e8_ContentBits">
    <vt:lpwstr>0</vt:lpwstr>
  </property>
</Properties>
</file>